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29" activeTab="1"/>
  </bookViews>
  <sheets>
    <sheet name="Instrukcja" sheetId="1" r:id="rId1"/>
    <sheet name="Lista projektów" sheetId="2" r:id="rId2"/>
    <sheet name="P1" sheetId="3" r:id="rId3"/>
    <sheet name="P2" sheetId="4" r:id="rId4"/>
    <sheet name="P3" sheetId="5" r:id="rId5"/>
    <sheet name="P5" sheetId="6" r:id="rId6"/>
    <sheet name="P4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0">'Instrukcja'!$A$1:$L$7</definedName>
    <definedName name="_xlnm.Print_Area" localSheetId="1">'Lista projektów'!$A$2:$BJ$32</definedName>
    <definedName name="_xlnm.Print_Area" localSheetId="2">'P1'!$A$1:$V$71</definedName>
    <definedName name="_xlnm.Print_Area" localSheetId="11">'P10'!$A$1:$V$71</definedName>
    <definedName name="_xlnm.Print_Area" localSheetId="3">'P2'!$A$1:$V$71</definedName>
    <definedName name="_xlnm.Print_Area" localSheetId="4">'P3'!$A$1:$V$71</definedName>
    <definedName name="_xlnm.Print_Area" localSheetId="6">'P4'!$A$1:$V$71</definedName>
    <definedName name="_xlnm.Print_Area" localSheetId="5">'P5'!$A$1:$V$71</definedName>
    <definedName name="_xlnm.Print_Area" localSheetId="7">'P6'!$A$1:$V$71</definedName>
    <definedName name="_xlnm.Print_Area" localSheetId="8">'P7'!$A$1:$V$71</definedName>
    <definedName name="_xlnm.Print_Area" localSheetId="9">'P8'!$A$1:$V$71</definedName>
    <definedName name="_xlnm.Print_Area" localSheetId="10">'P9'!$A$1:$V$71</definedName>
  </definedNames>
  <calcPr fullCalcOnLoad="1"/>
</workbook>
</file>

<file path=xl/sharedStrings.xml><?xml version="1.0" encoding="utf-8"?>
<sst xmlns="http://schemas.openxmlformats.org/spreadsheetml/2006/main" count="1133" uniqueCount="194">
  <si>
    <t>Wynagrodzenia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</si>
  <si>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</si>
  <si>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</si>
  <si>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</si>
  <si>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</si>
  <si>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</si>
  <si>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</si>
  <si>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</si>
  <si>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</si>
  <si>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</si>
  <si>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</si>
  <si>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</si>
  <si>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</si>
  <si>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</si>
  <si>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Przychody w miesiącu:</t>
  </si>
  <si>
    <t>Koszty w miesiącu:</t>
  </si>
  <si>
    <t>Data rozpoczęcia projektu:</t>
  </si>
  <si>
    <t>Data zakończenia:</t>
  </si>
  <si>
    <t>Data zakończenia projektu:</t>
  </si>
  <si>
    <t>Nr zakładki w modelu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</si>
  <si>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</si>
  <si>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</si>
  <si>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</si>
  <si>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</si>
  <si>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</si>
  <si>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</si>
  <si>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</si>
  <si>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</si>
  <si>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</si>
  <si>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 xml:space="preserve">Nazwa projektu </t>
  </si>
  <si>
    <t>Osoba odpowiedzialna za projekt</t>
  </si>
  <si>
    <t>Instrukcja obsługi modelu do kontrolowania projektów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</si>
  <si>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 xml:space="preserve"> (zielone pole po prawej)</t>
    </r>
  </si>
  <si>
    <t>Lista kontrolna projektów</t>
  </si>
  <si>
    <t>Czy projekt został zakończony?</t>
  </si>
  <si>
    <t>Tak</t>
  </si>
  <si>
    <t>Nie</t>
  </si>
  <si>
    <t>Karta projektu:</t>
  </si>
  <si>
    <t>Budżet</t>
  </si>
  <si>
    <t>I KWARTAŁ</t>
  </si>
  <si>
    <t>IV KWARTAŁ</t>
  </si>
  <si>
    <t>III KWARTAŁ</t>
  </si>
  <si>
    <t>II KWARTAŁ</t>
  </si>
  <si>
    <t>Realizacja</t>
  </si>
  <si>
    <t>Osoba odpowiedzialna za projekt:</t>
  </si>
  <si>
    <t>Kazimierz Wyrzykowski</t>
  </si>
  <si>
    <t>PRZEJDŹ do zakładki projektu P1</t>
  </si>
  <si>
    <t>POWRÓT do Listy Projektów</t>
  </si>
  <si>
    <r>
      <t xml:space="preserve">Szybka nawigacja                    </t>
    </r>
    <r>
      <rPr>
        <b/>
        <i/>
        <sz val="10"/>
        <color indexed="30"/>
        <rFont val="Arial"/>
        <family val="2"/>
      </rPr>
      <t>(kliknij na linki poniżej)</t>
    </r>
  </si>
  <si>
    <r>
      <t xml:space="preserve">Miesiąc </t>
    </r>
    <r>
      <rPr>
        <b/>
        <i/>
        <sz val="10"/>
        <color indexed="30"/>
        <rFont val="Arial"/>
        <family val="2"/>
      </rPr>
      <t>(wybierz z listy)</t>
    </r>
  </si>
  <si>
    <t xml:space="preserve">Data rozpoczęcia projektu: </t>
  </si>
  <si>
    <r>
      <t>Rok</t>
    </r>
    <r>
      <rPr>
        <b/>
        <i/>
        <sz val="10"/>
        <color indexed="30"/>
        <rFont val="Arial"/>
        <family val="2"/>
      </rPr>
      <t xml:space="preserve"> (wybierz z listy)</t>
    </r>
  </si>
  <si>
    <t>Ratujemy most drogowy w Zabieżkach</t>
  </si>
  <si>
    <t>Budujemy Muzem Polskich XIX Autostrad z okresu Królestwa Kongresowego</t>
  </si>
  <si>
    <r>
      <t xml:space="preserve">Budżet </t>
    </r>
    <r>
      <rPr>
        <b/>
        <u val="single"/>
        <sz val="11"/>
        <color indexed="8"/>
        <rFont val="Arial"/>
        <family val="2"/>
      </rPr>
      <t>Przychody</t>
    </r>
    <r>
      <rPr>
        <b/>
        <sz val="11"/>
        <color indexed="8"/>
        <rFont val="Arial"/>
        <family val="2"/>
      </rPr>
      <t xml:space="preserve"> projektu</t>
    </r>
  </si>
  <si>
    <r>
      <t xml:space="preserve">Budżet    </t>
    </r>
    <r>
      <rPr>
        <b/>
        <u val="single"/>
        <sz val="11"/>
        <color indexed="8"/>
        <rFont val="Arial"/>
        <family val="2"/>
      </rPr>
      <t>Koszty</t>
    </r>
    <r>
      <rPr>
        <b/>
        <sz val="11"/>
        <color indexed="8"/>
        <rFont val="Arial"/>
        <family val="2"/>
      </rPr>
      <t xml:space="preserve">  projektu</t>
    </r>
  </si>
  <si>
    <r>
      <t xml:space="preserve">Realizacja </t>
    </r>
    <r>
      <rPr>
        <b/>
        <u val="single"/>
        <sz val="11"/>
        <rFont val="Arial"/>
        <family val="2"/>
      </rPr>
      <t>Przychody</t>
    </r>
    <r>
      <rPr>
        <b/>
        <sz val="11"/>
        <rFont val="Arial"/>
        <family val="2"/>
      </rPr>
      <t xml:space="preserve"> projektu</t>
    </r>
  </si>
  <si>
    <r>
      <t xml:space="preserve">Realizacja   </t>
    </r>
    <r>
      <rPr>
        <b/>
        <u val="single"/>
        <sz val="11"/>
        <rFont val="Arial"/>
        <family val="2"/>
      </rPr>
      <t>Koszty</t>
    </r>
    <r>
      <rPr>
        <b/>
        <sz val="11"/>
        <rFont val="Arial"/>
        <family val="2"/>
      </rPr>
      <t xml:space="preserve">  projektu</t>
    </r>
  </si>
  <si>
    <t>Igor Niemrozowski</t>
  </si>
  <si>
    <t>Ernest Skolimowski</t>
  </si>
  <si>
    <t>Zygmunt Wiaterek</t>
  </si>
  <si>
    <t>W lewym górnym rogu: Naciśnij |1| i pokaż lata                                          Naciśnij |2| i pokaż kwartały                         Naciśnij |3| i pokaż miesiące</t>
  </si>
  <si>
    <t>Zakładka "Lista projektów"</t>
  </si>
  <si>
    <t>Tutaj znajdują się podstawowe dane o wszystkich naszych projektach</t>
  </si>
  <si>
    <r>
      <t xml:space="preserve">Wszystkie </t>
    </r>
    <r>
      <rPr>
        <b/>
        <i/>
        <u val="single"/>
        <sz val="11"/>
        <color indexed="52"/>
        <rFont val="Arial"/>
        <family val="2"/>
      </rPr>
      <t>dane wstawiamy</t>
    </r>
    <r>
      <rPr>
        <b/>
        <i/>
        <sz val="11"/>
        <color indexed="52"/>
        <rFont val="Arial"/>
        <family val="2"/>
      </rPr>
      <t xml:space="preserve"> zawsze w pola w </t>
    </r>
    <r>
      <rPr>
        <b/>
        <i/>
        <u val="single"/>
        <sz val="11"/>
        <color indexed="52"/>
        <rFont val="Arial"/>
        <family val="2"/>
      </rPr>
      <t>kolorze jasnozielonym</t>
    </r>
  </si>
  <si>
    <t>POWRÓT do Instrukcji</t>
  </si>
  <si>
    <t>PRZEJDŹ do Listy projektów</t>
  </si>
  <si>
    <t>Zakładka:           "Lista projektów"</t>
  </si>
  <si>
    <t>Kolumna:</t>
  </si>
  <si>
    <t>1.</t>
  </si>
  <si>
    <t>2.</t>
  </si>
  <si>
    <t>3.</t>
  </si>
  <si>
    <t>4.</t>
  </si>
  <si>
    <t>5.</t>
  </si>
  <si>
    <t>6.</t>
  </si>
  <si>
    <t>Szybka nawigacja</t>
  </si>
  <si>
    <t>7.</t>
  </si>
  <si>
    <r>
      <t xml:space="preserve">Osoba </t>
    </r>
    <r>
      <rPr>
        <b/>
        <sz val="10"/>
        <color indexed="8"/>
        <rFont val="Arial"/>
        <family val="2"/>
      </rPr>
      <t>odpowiedzialna</t>
    </r>
    <r>
      <rPr>
        <b/>
        <sz val="11"/>
        <color indexed="8"/>
        <rFont val="Arial"/>
        <family val="2"/>
      </rPr>
      <t xml:space="preserve"> za projekt</t>
    </r>
  </si>
  <si>
    <t>8.</t>
  </si>
  <si>
    <t>9.</t>
  </si>
  <si>
    <t>Kolumny:</t>
  </si>
  <si>
    <r>
      <t xml:space="preserve">Budżet </t>
    </r>
    <r>
      <rPr>
        <b/>
        <u val="single"/>
        <sz val="9"/>
        <color indexed="8"/>
        <rFont val="Calibri"/>
        <family val="2"/>
      </rPr>
      <t>Przychody</t>
    </r>
    <r>
      <rPr>
        <b/>
        <sz val="9"/>
        <color indexed="8"/>
        <rFont val="Calibri"/>
        <family val="2"/>
      </rPr>
      <t xml:space="preserve"> projektu</t>
    </r>
  </si>
  <si>
    <r>
      <t xml:space="preserve">Budżet    </t>
    </r>
    <r>
      <rPr>
        <b/>
        <u val="single"/>
        <sz val="9"/>
        <color indexed="8"/>
        <rFont val="Calibri"/>
        <family val="2"/>
      </rPr>
      <t>Koszty</t>
    </r>
    <r>
      <rPr>
        <b/>
        <sz val="9"/>
        <color indexed="8"/>
        <rFont val="Calibri"/>
        <family val="2"/>
      </rPr>
      <t xml:space="preserve">  projektu</t>
    </r>
  </si>
  <si>
    <r>
      <t xml:space="preserve">Realizacja </t>
    </r>
    <r>
      <rPr>
        <b/>
        <u val="single"/>
        <sz val="9"/>
        <rFont val="Calibri"/>
        <family val="2"/>
      </rPr>
      <t>Przychody</t>
    </r>
    <r>
      <rPr>
        <b/>
        <sz val="9"/>
        <rFont val="Calibri"/>
        <family val="2"/>
      </rPr>
      <t xml:space="preserve"> projektu</t>
    </r>
  </si>
  <si>
    <r>
      <t xml:space="preserve">Realizacja   </t>
    </r>
    <r>
      <rPr>
        <b/>
        <u val="single"/>
        <sz val="9"/>
        <rFont val="Calibri"/>
        <family val="2"/>
      </rPr>
      <t>Koszty</t>
    </r>
    <r>
      <rPr>
        <b/>
        <sz val="9"/>
        <rFont val="Calibri"/>
        <family val="2"/>
      </rPr>
      <t xml:space="preserve">  projektu</t>
    </r>
  </si>
  <si>
    <t>Zakładki "P1-P10"</t>
  </si>
  <si>
    <r>
      <t>W tych kolumnach znajdują się</t>
    </r>
    <r>
      <rPr>
        <b/>
        <sz val="11"/>
        <rFont val="Arial"/>
        <family val="2"/>
      </rPr>
      <t xml:space="preserve"> kwoty, które ciągną się automatycznie</t>
    </r>
    <r>
      <rPr>
        <sz val="11"/>
        <rFont val="Arial"/>
        <family val="2"/>
      </rPr>
      <t xml:space="preserve"> z zakładek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Instrukcja wstawiania tych kwot znajduje się poniżej w sekcji </t>
    </r>
    <r>
      <rPr>
        <b/>
        <sz val="11"/>
        <rFont val="Arial"/>
        <family val="2"/>
      </rPr>
      <t>"Zakładki od P1 do P10</t>
    </r>
  </si>
  <si>
    <t>Zakładki:           "Od P1 do P10"</t>
  </si>
  <si>
    <r>
      <rPr>
        <b/>
        <u val="single"/>
        <sz val="12"/>
        <color indexed="10"/>
        <rFont val="Arial"/>
        <family val="2"/>
      </rPr>
      <t>Wpisz datę zakończenia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>naciśnij na link na żółtej strzałce po prawej aby przejść do odpowiedniej kolumny, wróć do instrukcji również za pomocą żółtej strzałki)</t>
    </r>
  </si>
  <si>
    <t>PRZEJDŹ do zakładki projektu P2</t>
  </si>
  <si>
    <t>PRZEJDŹ do zakładki projektu P3</t>
  </si>
  <si>
    <t>PRZEJDŹ do zakładki projektu P4</t>
  </si>
  <si>
    <t>PRZEJDŹ do zakładki projektu P5</t>
  </si>
  <si>
    <t>PRZEJDŹ do zakładki projektu P6</t>
  </si>
  <si>
    <t>PRZEJDŹ do zakładki projektu P7</t>
  </si>
  <si>
    <t>PRZEJDŹ do zakładki projektu P8</t>
  </si>
  <si>
    <t>PRZEJDŹ do zakładki projektu P9</t>
  </si>
  <si>
    <t>PRZEJDŹ do zakładki projektu P10</t>
  </si>
  <si>
    <t>POWRÓT do INSTRUKCJI</t>
  </si>
  <si>
    <r>
      <t>W tej kolumnie znajdują się</t>
    </r>
    <r>
      <rPr>
        <b/>
        <sz val="11"/>
        <rFont val="Arial"/>
        <family val="2"/>
      </rPr>
      <t xml:space="preserve"> żółte strzałki</t>
    </r>
    <r>
      <rPr>
        <sz val="11"/>
        <rFont val="Arial"/>
        <family val="2"/>
      </rPr>
      <t>, za pomocą których można szybko przejść do zakładki z wybranym projektem po wypełnieniu wyżej wymienionych pól w kolumnach: nazwa projektu, osoba odpowiedzialna za projekt, data rozpoczęcia projektu, data zakończenia projektu</t>
    </r>
  </si>
  <si>
    <t>Tutaj znajdują się szczegółowe dane o wszystkich naszych projektach</t>
  </si>
  <si>
    <t>10.</t>
  </si>
  <si>
    <t>ZUS</t>
  </si>
  <si>
    <t>Zakup materiałów biurowych</t>
  </si>
  <si>
    <t>Podróże służbowe</t>
  </si>
  <si>
    <t>Czynsz za lokal</t>
  </si>
  <si>
    <t>Energia elektryczna</t>
  </si>
  <si>
    <t>Telefony</t>
  </si>
  <si>
    <t>Materiały promocyjne</t>
  </si>
  <si>
    <t>% wykonania Budżetu</t>
  </si>
  <si>
    <t>Realizacja Budżetu Projektu</t>
  </si>
  <si>
    <r>
      <t xml:space="preserve">Zrealizowano </t>
    </r>
    <r>
      <rPr>
        <b/>
        <u val="single"/>
        <sz val="10"/>
        <color indexed="8"/>
        <rFont val="Arial"/>
        <family val="2"/>
      </rPr>
      <t>już</t>
    </r>
    <r>
      <rPr>
        <b/>
        <sz val="10"/>
        <color indexed="8"/>
        <rFont val="Arial"/>
        <family val="2"/>
      </rPr>
      <t xml:space="preserve"> ponad Budżet</t>
    </r>
  </si>
  <si>
    <t>Automatyczne       ostrzeżenia</t>
  </si>
  <si>
    <t>Różnica do Budżetu</t>
  </si>
  <si>
    <r>
      <t xml:space="preserve">Zostało             </t>
    </r>
    <r>
      <rPr>
        <b/>
        <u val="single"/>
        <sz val="10"/>
        <color indexed="8"/>
        <rFont val="Arial"/>
        <family val="2"/>
      </rPr>
      <t>jeszcze</t>
    </r>
    <r>
      <rPr>
        <b/>
        <sz val="10"/>
        <color indexed="8"/>
        <rFont val="Arial"/>
        <family val="2"/>
      </rPr>
      <t xml:space="preserve"> do Realizacji</t>
    </r>
  </si>
  <si>
    <t>Zapobieganie starzeniu się miejskiej  infrastruktury drogowej i tramwajowej</t>
  </si>
  <si>
    <t>Nadwyżka Przychodów w kwocie:</t>
  </si>
  <si>
    <t>Brak Przychodów w kwocie:</t>
  </si>
  <si>
    <t>Niższe koszty o kwotę:</t>
  </si>
  <si>
    <t>Przekroczenie kosztów o kwotę:</t>
  </si>
  <si>
    <r>
      <rPr>
        <b/>
        <sz val="9"/>
        <rFont val="Arial"/>
        <family val="2"/>
      </rPr>
      <t>Przekroczenie</t>
    </r>
    <r>
      <rPr>
        <b/>
        <sz val="10"/>
        <rFont val="Arial"/>
        <family val="2"/>
      </rPr>
      <t xml:space="preserve"> kosztów o kwotę:</t>
    </r>
  </si>
  <si>
    <t>Status realizacji całego projektu</t>
  </si>
  <si>
    <r>
      <t xml:space="preserve">Zaczniemy od nauki poruszania się po zakładkach projektu (od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). Przejdź na zakładkę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do kolumny </t>
    </r>
    <r>
      <rPr>
        <b/>
        <sz val="11"/>
        <rFont val="Arial"/>
        <family val="2"/>
      </rPr>
      <t xml:space="preserve">"Szybka nawigacja" </t>
    </r>
    <r>
      <rPr>
        <sz val="11"/>
        <rFont val="Arial"/>
        <family val="2"/>
      </rPr>
      <t>klikająć po prawo na żółtą strzałkę</t>
    </r>
    <r>
      <rPr>
        <b/>
        <sz val="11"/>
        <rFont val="Arial"/>
        <family val="2"/>
      </rPr>
      <t xml:space="preserve"> "Przejdź do listy projektów". </t>
    </r>
    <r>
      <rPr>
        <sz val="11"/>
        <rFont val="Arial"/>
        <family val="2"/>
      </rPr>
      <t xml:space="preserve">Następnie kliknij na link na żółtej strzałce </t>
    </r>
    <r>
      <rPr>
        <b/>
        <sz val="11"/>
        <rFont val="Arial"/>
        <family val="2"/>
      </rPr>
      <t xml:space="preserve">"Przejdź do zakładki projektu P1". </t>
    </r>
    <r>
      <rPr>
        <sz val="11"/>
        <rFont val="Arial"/>
        <family val="2"/>
      </rPr>
      <t xml:space="preserve">Na samej górze arkusza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znajduje się szary pasek, na którym znajdują się dwie żółte strzałki </t>
    </r>
    <r>
      <rPr>
        <b/>
        <sz val="11"/>
        <rFont val="Arial"/>
        <family val="2"/>
      </rPr>
      <t>"Powrót do listy projektów"</t>
    </r>
    <r>
      <rPr>
        <sz val="11"/>
        <rFont val="Arial"/>
        <family val="2"/>
      </rPr>
      <t xml:space="preserve"> oraz </t>
    </r>
    <r>
      <rPr>
        <b/>
        <sz val="11"/>
        <rFont val="Arial"/>
        <family val="2"/>
      </rPr>
      <t>"Powrót do instrukcji".</t>
    </r>
    <r>
      <rPr>
        <sz val="11"/>
        <rFont val="Arial"/>
        <family val="2"/>
      </rPr>
      <t xml:space="preserve"> Wróć na zakładkę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 xml:space="preserve">za pomocą strzałki </t>
    </r>
    <r>
      <rPr>
        <b/>
        <sz val="11"/>
        <rFont val="Arial"/>
        <family val="2"/>
      </rPr>
      <t>"Powrót do instrukcji".</t>
    </r>
  </si>
  <si>
    <t>11.</t>
  </si>
  <si>
    <t>Wciśnij |+| lub |-| na górze i rozwiń lub zwiń                 cały rok 2014</t>
  </si>
  <si>
    <t>Wciśnij |+| lub |-| na górze i rozwiń lub zwiń                       I kwartał 2014</t>
  </si>
  <si>
    <t>Wciśnij |+| lub |-| na górze i rozwiń lub zwiń                       II kwartał 2014</t>
  </si>
  <si>
    <t>Wciśnij |+| lub |-| na górze i rozwiń lub zwiń                       III kwartał 2014</t>
  </si>
  <si>
    <t>Wciśnij |+| lub |-| na górze i rozwiń lub zwiń                       IV kwartał 2014</t>
  </si>
  <si>
    <r>
      <t xml:space="preserve">Nad tymi pomarańczowym  polami umieszczone są znaki |+|, które służą do </t>
    </r>
    <r>
      <rPr>
        <b/>
        <sz val="11"/>
        <rFont val="Arial"/>
        <family val="2"/>
      </rPr>
      <t>rozwijania ukrytych kolumn z miesiącamii</t>
    </r>
    <r>
      <rPr>
        <sz val="11"/>
        <rFont val="Arial"/>
        <family val="2"/>
      </rPr>
      <t xml:space="preserve"> lub znaki |-| służące </t>
    </r>
    <r>
      <rPr>
        <b/>
        <sz val="11"/>
        <rFont val="Arial"/>
        <family val="2"/>
      </rPr>
      <t>do zwijania miesięcy w dany kwartał</t>
    </r>
    <r>
      <rPr>
        <sz val="11"/>
        <rFont val="Arial"/>
        <family val="2"/>
      </rPr>
      <t xml:space="preserve">. </t>
    </r>
  </si>
  <si>
    <t>12.</t>
  </si>
  <si>
    <t>W lewym górnym rogu:                                          Naciśnij |1| i pokaż lata                                          Naciśnij |2| i pokaż kwartały                         Naciśnij |3| i pokaż miesiące</t>
  </si>
  <si>
    <r>
      <t xml:space="preserve">Nad tym pomarańczowym  polem umieszczony jest znak |+|, który służy do </t>
    </r>
    <r>
      <rPr>
        <b/>
        <sz val="11"/>
        <rFont val="Arial"/>
        <family val="2"/>
      </rPr>
      <t>rozwijania ukrytych kolumn z kwartałami</t>
    </r>
    <r>
      <rPr>
        <sz val="11"/>
        <rFont val="Arial"/>
        <family val="2"/>
      </rPr>
      <t xml:space="preserve"> lub znak |-| służący </t>
    </r>
    <r>
      <rPr>
        <b/>
        <sz val="11"/>
        <rFont val="Arial"/>
        <family val="2"/>
      </rPr>
      <t>do zwijania kwartałów</t>
    </r>
    <r>
      <rPr>
        <sz val="11"/>
        <rFont val="Arial"/>
        <family val="2"/>
      </rPr>
      <t xml:space="preserve"> w rok. Po kliknięciu na znak |+| pokażą się kolumny, nad którymi zobaczysz kolejne następujące pomarańczowe pola z instrukcjami:</t>
    </r>
  </si>
  <si>
    <r>
      <t xml:space="preserve">Nad tym pomarańczowym polem w górnym lewym rogu umiesczone są kwadraty z cyframi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 xml:space="preserve">, </t>
    </r>
    <r>
      <rPr>
        <b/>
        <sz val="12"/>
        <color indexed="30"/>
        <rFont val="Arial"/>
        <family val="2"/>
      </rPr>
      <t>| 2 |</t>
    </r>
    <r>
      <rPr>
        <sz val="11"/>
        <rFont val="Arial"/>
        <family val="2"/>
      </rPr>
      <t xml:space="preserve"> i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który służą do szybkiego zwijania lub rozwijania kolumn z danymi. </t>
    </r>
  </si>
  <si>
    <r>
      <t>Jeśli klikniesz na</t>
    </r>
    <r>
      <rPr>
        <b/>
        <sz val="12"/>
        <color indexed="30"/>
        <rFont val="Arial"/>
        <family val="2"/>
      </rPr>
      <t xml:space="preserve"> | 2 |</t>
    </r>
    <r>
      <rPr>
        <sz val="11"/>
        <rFont val="Arial"/>
        <family val="2"/>
      </rPr>
      <t>, wszystkie kolumny z miesiącami zostaną zwinięte i będą widoczne kolumny z podsumowanymi kwartałami i latami.</t>
    </r>
  </si>
  <si>
    <r>
      <t xml:space="preserve">Za moment zaczniemy wpisywać </t>
    </r>
    <r>
      <rPr>
        <b/>
        <sz val="11"/>
        <color indexed="8"/>
        <rFont val="Arial"/>
        <family val="2"/>
      </rPr>
      <t xml:space="preserve">kwoty zaplanowane w budżecie projektu </t>
    </r>
    <r>
      <rPr>
        <sz val="11"/>
        <color indexed="8"/>
        <rFont val="Arial"/>
        <family val="2"/>
      </rPr>
      <t xml:space="preserve">w rozbiciu na poszczególne przychody i koszty oraz na poszczególne miesiące. Ale zaczniemy od  nauki szybkiego rozwijania i zwijania miesięcy, kwartałów oraz lat na zakładce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. Przejdź na zkaładkę "P1"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znajdują się pomarańczowe prostokąty z następującymi instrukcjami:</t>
    </r>
  </si>
  <si>
    <t>13.</t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</si>
  <si>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wpisuj kwoty rzeczywiście zrealizowane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</si>
  <si>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14.</t>
  </si>
  <si>
    <t>15.</t>
  </si>
  <si>
    <r>
      <t xml:space="preserve">W </t>
    </r>
    <r>
      <rPr>
        <b/>
        <sz val="11"/>
        <rFont val="Arial"/>
        <family val="2"/>
      </rPr>
      <t>linii 15</t>
    </r>
    <r>
      <rPr>
        <sz val="11"/>
        <rFont val="Arial"/>
        <family val="2"/>
      </rPr>
      <t xml:space="preserve"> znajdziesz pole z pytaniem </t>
    </r>
    <r>
      <rPr>
        <b/>
        <sz val="11"/>
        <rFont val="Arial"/>
        <family val="2"/>
      </rPr>
      <t>"Czy projekt został zakończony?"</t>
    </r>
    <r>
      <rPr>
        <sz val="11"/>
        <rFont val="Arial"/>
        <family val="2"/>
      </rPr>
      <t xml:space="preserve">. W komórce po prawej </t>
    </r>
    <r>
      <rPr>
        <b/>
        <u val="single"/>
        <sz val="12"/>
        <color indexed="10"/>
        <rFont val="Arial"/>
        <family val="2"/>
      </rPr>
      <t>wybierz z listy "tak" jeśli projekt zakończony, "nie" jeśli w trakcie realizacji</t>
    </r>
  </si>
  <si>
    <t xml:space="preserve">Na każdej zakładce projektu znajduję się następujące kolumny z automatycznie generowanymi informacjami o stanie realizacji projektu: </t>
  </si>
  <si>
    <t>Różnica do Budżetu        RAZEM</t>
  </si>
  <si>
    <r>
      <t>Model generuje automatyczne komunikaty ostrzegawcze (</t>
    </r>
    <r>
      <rPr>
        <b/>
        <sz val="11"/>
        <color indexed="10"/>
        <rFont val="Arial"/>
        <family val="2"/>
      </rPr>
      <t>czerwone - negatywne</t>
    </r>
    <r>
      <rPr>
        <sz val="11"/>
        <rFont val="Arial"/>
        <family val="2"/>
      </rPr>
      <t xml:space="preserve">, </t>
    </r>
    <r>
      <rPr>
        <b/>
        <sz val="11"/>
        <color indexed="11"/>
        <rFont val="Arial"/>
        <family val="2"/>
      </rPr>
      <t>zielone -pozytywne</t>
    </r>
    <r>
      <rPr>
        <sz val="11"/>
        <color indexed="8"/>
        <rFont val="Arial"/>
        <family val="2"/>
      </rPr>
      <t>):</t>
    </r>
  </si>
  <si>
    <t>Brak przychodów !!!</t>
  </si>
  <si>
    <t>Wyższe przychody !!!</t>
  </si>
  <si>
    <t>Przekroczenie kosztów !!!</t>
  </si>
  <si>
    <t>Niższe koszty !!!</t>
  </si>
  <si>
    <r>
      <t xml:space="preserve">Jeżeli zrealizowane </t>
    </r>
    <r>
      <rPr>
        <b/>
        <sz val="11"/>
        <rFont val="Arial"/>
        <family val="2"/>
      </rPr>
      <t>przychody są niższe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</si>
  <si>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przychody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</si>
  <si>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wyższe</t>
    </r>
    <r>
      <rPr>
        <sz val="11"/>
        <rFont val="Arial"/>
        <family val="2"/>
      </rPr>
      <t xml:space="preserve"> niż planowane w budżecie</t>
    </r>
  </si>
  <si>
    <r>
      <t xml:space="preserve">Jeżeli zrealizowane </t>
    </r>
    <r>
      <rPr>
        <b/>
        <sz val="11"/>
        <rFont val="Arial"/>
        <family val="2"/>
      </rPr>
      <t>koszty są niższe</t>
    </r>
    <r>
      <rPr>
        <sz val="11"/>
        <rFont val="Arial"/>
        <family val="2"/>
      </rPr>
      <t xml:space="preserve"> niż planowane w budżecie</t>
    </r>
  </si>
  <si>
    <t>16.</t>
  </si>
  <si>
    <t>Ile procent budżetu zostało już wykonane dla każdego rodzaju przychodu i kosztu</t>
  </si>
  <si>
    <t>Jakie kwoty zaplanowane w budżecie zostały jeszcze do wykonania dla każdego rodzaju przychodu i kosztu</t>
  </si>
  <si>
    <t>Jakie kwoty zaplanowane w budżecie zostały już przekroczone  dla każdego rodzaju przychodu i kosztu</t>
  </si>
  <si>
    <t>17.</t>
  </si>
  <si>
    <t>18.</t>
  </si>
  <si>
    <r>
      <t xml:space="preserve">Automatyczne informacje z </t>
    </r>
    <r>
      <rPr>
        <b/>
        <sz val="11"/>
        <rFont val="Arial"/>
        <family val="2"/>
      </rPr>
      <t>pkt. 17</t>
    </r>
    <r>
      <rPr>
        <sz val="11"/>
        <rFont val="Arial"/>
        <family val="2"/>
      </rPr>
      <t xml:space="preserve"> pokazują się również w formie zbiorczej na zakładce </t>
    </r>
    <r>
      <rPr>
        <b/>
        <sz val="11"/>
        <rFont val="Arial"/>
        <family val="2"/>
      </rPr>
      <t>"Lista projektów"</t>
    </r>
    <r>
      <rPr>
        <sz val="11"/>
        <rFont val="Arial"/>
        <family val="2"/>
      </rPr>
      <t xml:space="preserve">  w kolumnie </t>
    </r>
    <r>
      <rPr>
        <b/>
        <sz val="11"/>
        <rFont val="Arial"/>
        <family val="2"/>
      </rPr>
      <t>"Status realizacji całego projektu"</t>
    </r>
    <r>
      <rPr>
        <sz val="11"/>
        <rFont val="Arial"/>
        <family val="2"/>
      </rPr>
      <t>.</t>
    </r>
  </si>
  <si>
    <r>
      <t xml:space="preserve">Tutaj znajdują się </t>
    </r>
    <r>
      <rPr>
        <b/>
        <sz val="11"/>
        <rFont val="Arial"/>
        <family val="2"/>
      </rPr>
      <t>nazwy zakładek</t>
    </r>
    <r>
      <rPr>
        <sz val="11"/>
        <rFont val="Arial"/>
        <family val="2"/>
      </rPr>
      <t xml:space="preserve"> od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do </t>
    </r>
    <r>
      <rPr>
        <b/>
        <sz val="11"/>
        <rFont val="Arial"/>
        <family val="2"/>
      </rPr>
      <t>P10</t>
    </r>
    <r>
      <rPr>
        <sz val="11"/>
        <rFont val="Arial"/>
        <family val="2"/>
      </rPr>
      <t xml:space="preserve">, na których będą znajdować się szczegółowe informacje dotyczące poszczególnych projektów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projektów".</t>
    </r>
    <r>
      <rPr>
        <i/>
        <sz val="11"/>
        <rFont val="Arial"/>
        <family val="2"/>
      </rPr>
      <t xml:space="preserve">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</t>
    </r>
    <r>
      <rPr>
        <b/>
        <i/>
        <sz val="11"/>
        <rFont val="Arial"/>
        <family val="2"/>
      </rPr>
      <t>żółtej strzałki</t>
    </r>
    <r>
      <rPr>
        <i/>
        <sz val="11"/>
        <rFont val="Arial"/>
        <family val="2"/>
      </rPr>
      <t xml:space="preserve">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</si>
  <si>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Imię i nazwisko osoby odpowiadającej</t>
    </r>
    <r>
      <rPr>
        <u val="single"/>
        <sz val="12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za projek</t>
    </r>
    <r>
      <rPr>
        <u val="single"/>
        <sz val="12"/>
        <color indexed="10"/>
        <rFont val="Arial"/>
        <family val="2"/>
      </rPr>
      <t>t</t>
    </r>
    <r>
      <rPr>
        <i/>
        <sz val="11"/>
        <rFont val="Arial"/>
        <family val="2"/>
      </rPr>
      <t xml:space="preserve"> 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</si>
  <si>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nazwę projektu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(naciśnij na link na żółtej strzałce po prawej aby przejść do odpowiedniej kolumny na zakładce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 xml:space="preserve">. Wróć do zakładki </t>
    </r>
    <r>
      <rPr>
        <b/>
        <i/>
        <sz val="11"/>
        <rFont val="Arial"/>
        <family val="2"/>
      </rPr>
      <t>"Instrukcja"</t>
    </r>
    <r>
      <rPr>
        <i/>
        <sz val="11"/>
        <rFont val="Arial"/>
        <family val="2"/>
      </rPr>
      <t xml:space="preserve"> również za pomocą żółtej strzałki, którą znajdziesz </t>
    </r>
    <r>
      <rPr>
        <b/>
        <i/>
        <sz val="11"/>
        <rFont val="Arial"/>
        <family val="2"/>
      </rPr>
      <t>na szarym pasku</t>
    </r>
    <r>
      <rPr>
        <i/>
        <sz val="11"/>
        <rFont val="Arial"/>
        <family val="2"/>
      </rPr>
      <t xml:space="preserve"> u góry zakładki </t>
    </r>
    <r>
      <rPr>
        <b/>
        <i/>
        <sz val="11"/>
        <rFont val="Arial"/>
        <family val="2"/>
      </rPr>
      <t>"Lista projektów"</t>
    </r>
    <r>
      <rPr>
        <i/>
        <sz val="11"/>
        <rFont val="Arial"/>
        <family val="2"/>
      </rPr>
      <t>).</t>
    </r>
  </si>
  <si>
    <r>
      <rPr>
        <b/>
        <u val="single"/>
        <sz val="12"/>
        <color indexed="10"/>
        <rFont val="Arial"/>
        <family val="2"/>
      </rPr>
      <t>Wpisz datę rozpoczęcia projektu</t>
    </r>
    <r>
      <rPr>
        <sz val="11"/>
        <rFont val="Arial"/>
        <family val="2"/>
      </rPr>
      <t xml:space="preserve"> (</t>
    </r>
    <r>
      <rPr>
        <i/>
        <sz val="11"/>
        <rFont val="Arial"/>
        <family val="2"/>
      </rPr>
      <t xml:space="preserve">naciśnij na link na żółtej strzałce po prawej aby przejść do odpowiedniej kolumny).  </t>
    </r>
    <r>
      <rPr>
        <b/>
        <sz val="11"/>
        <rFont val="Arial"/>
        <family val="2"/>
      </rPr>
      <t>Wybierz miesiąc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rok klikając</t>
    </r>
    <r>
      <rPr>
        <sz val="11"/>
        <rFont val="Arial"/>
        <family val="2"/>
      </rPr>
      <t xml:space="preserve"> na </t>
    </r>
    <r>
      <rPr>
        <b/>
        <sz val="11"/>
        <rFont val="Arial"/>
        <family val="2"/>
      </rPr>
      <t>zielone komórki</t>
    </r>
    <r>
      <rPr>
        <sz val="11"/>
        <rFont val="Arial"/>
        <family val="2"/>
      </rPr>
      <t xml:space="preserve">, następnie </t>
    </r>
    <r>
      <rPr>
        <b/>
        <sz val="11"/>
        <rFont val="Arial"/>
        <family val="2"/>
      </rPr>
      <t>kliknij na strzałkę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>wybieraj kursorem</t>
    </r>
    <r>
      <rPr>
        <sz val="11"/>
        <rFont val="Arial"/>
        <family val="2"/>
      </rPr>
      <t xml:space="preserve"> okres z </t>
    </r>
    <r>
      <rPr>
        <b/>
        <sz val="11"/>
        <rFont val="Arial"/>
        <family val="2"/>
      </rPr>
      <t xml:space="preserve">rozwijanej listy. </t>
    </r>
    <r>
      <rPr>
        <sz val="11"/>
        <rFont val="Arial"/>
        <family val="2"/>
      </rPr>
      <t>Wróć do zakładki</t>
    </r>
    <r>
      <rPr>
        <b/>
        <sz val="11"/>
        <rFont val="Arial"/>
        <family val="2"/>
      </rPr>
      <t xml:space="preserve"> "Instrukcja" </t>
    </r>
    <r>
      <rPr>
        <sz val="11"/>
        <rFont val="Arial"/>
        <family val="2"/>
      </rPr>
      <t>również za pomocą żółtej strzałki, którą znajdziesz na szarym pasku u góry zakładki</t>
    </r>
    <r>
      <rPr>
        <b/>
        <sz val="11"/>
        <rFont val="Arial"/>
        <family val="2"/>
      </rPr>
      <t xml:space="preserve"> "Lista projektów"</t>
    </r>
    <r>
      <rPr>
        <sz val="11"/>
        <rFont val="Arial"/>
        <family val="2"/>
      </rPr>
      <t>).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</si>
  <si>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należy wpisać </t>
    </r>
    <r>
      <rPr>
        <b/>
        <sz val="11"/>
        <rFont val="Arial"/>
        <family val="2"/>
      </rPr>
      <t>planowane kwoty budżetowe</t>
    </r>
    <r>
      <rPr>
        <sz val="11"/>
        <rFont val="Arial"/>
        <family val="2"/>
      </rPr>
      <t xml:space="preserve"> w poszczególne miesiące, lata i kwartały.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</si>
  <si>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r>
      <t xml:space="preserve">W </t>
    </r>
    <r>
      <rPr>
        <b/>
        <sz val="11"/>
        <rFont val="Arial"/>
        <family val="2"/>
      </rPr>
      <t>pkt.10</t>
    </r>
    <r>
      <rPr>
        <sz val="11"/>
        <rFont val="Arial"/>
        <family val="2"/>
      </rPr>
      <t xml:space="preserve"> wstawiliśmy </t>
    </r>
    <r>
      <rPr>
        <b/>
        <sz val="11"/>
        <rFont val="Arial"/>
        <family val="2"/>
      </rPr>
      <t>rodzaje przychodów i kosztów,</t>
    </r>
    <r>
      <rPr>
        <sz val="11"/>
        <rFont val="Arial"/>
        <family val="2"/>
      </rPr>
      <t xml:space="preserve"> które występują w budżecie projektu. Teraz </t>
    </r>
    <r>
      <rPr>
        <b/>
        <u val="single"/>
        <sz val="12"/>
        <color indexed="10"/>
        <rFont val="Arial"/>
        <family val="2"/>
      </rPr>
      <t>wpisz planowane kwoty budżetowe w poszczególnych miesiącach, latach i kwartałach</t>
    </r>
    <r>
      <rPr>
        <sz val="11"/>
        <rFont val="Arial"/>
        <family val="2"/>
      </rPr>
      <t xml:space="preserve">. Kwoty wpisujemy w kolumny z nagłówkami </t>
    </r>
    <r>
      <rPr>
        <b/>
        <sz val="11"/>
        <rFont val="Arial"/>
        <family val="2"/>
      </rPr>
      <t>"Budżet"</t>
    </r>
    <r>
      <rPr>
        <sz val="11"/>
        <rFont val="Arial"/>
        <family val="2"/>
      </rPr>
      <t xml:space="preserve">. Aby dostać się do kolumn z miesiącami na zakładce </t>
    </r>
    <r>
      <rPr>
        <b/>
        <sz val="11"/>
        <rFont val="Arial"/>
        <family val="2"/>
      </rPr>
      <t>"P1"</t>
    </r>
    <r>
      <rPr>
        <sz val="11"/>
        <rFont val="Arial"/>
        <family val="2"/>
      </rPr>
      <t xml:space="preserve"> wykorzystaj sposób opisany w </t>
    </r>
    <r>
      <rPr>
        <b/>
        <sz val="11"/>
        <rFont val="Arial"/>
        <family val="2"/>
      </rPr>
      <t>pkt. 11</t>
    </r>
    <r>
      <rPr>
        <sz val="11"/>
        <rFont val="Arial"/>
        <family val="2"/>
      </rPr>
      <t xml:space="preserve"> lub </t>
    </r>
    <r>
      <rPr>
        <b/>
        <sz val="11"/>
        <rFont val="Arial"/>
        <family val="2"/>
      </rPr>
      <t>pkt.12</t>
    </r>
    <r>
      <rPr>
        <sz val="11"/>
        <rFont val="Arial"/>
        <family val="2"/>
      </rPr>
      <t>. Kwoty przychodów i kosztów wpisujemy w jasnozielone pola.</t>
    </r>
  </si>
  <si>
    <t>To różnica dwóch linii powyżej czyli odchylenie w wykonaniu budżetu</t>
  </si>
  <si>
    <t>Eugeniusz Wicherek</t>
  </si>
  <si>
    <t>Adam Rosa</t>
  </si>
  <si>
    <t>Renata Podgórzanka</t>
  </si>
  <si>
    <t>Eliza Kasztanowa</t>
  </si>
  <si>
    <t>Filip Mickiewicz</t>
  </si>
  <si>
    <t>Erazm Słowacki</t>
  </si>
  <si>
    <t>Wystawa walców drogowych</t>
  </si>
  <si>
    <t>Prace konserwatorskie wiaduktu kolejowego pod Przełączą Łupkowską</t>
  </si>
  <si>
    <t>Stowarzyszenie Zapobiegania Degradacji Infrastruktury Transportowej</t>
  </si>
  <si>
    <t>Wystawa dawnych znaków drogowych</t>
  </si>
  <si>
    <t>Przeciągnięcie zabytkowego parowozu ze Szczecina do Rzeszowa</t>
  </si>
  <si>
    <t>Rozbudowa kolekcji kilofów i łopat drogowych</t>
  </si>
  <si>
    <t xml:space="preserve">Stworzenie poematu na cześć drogowców </t>
  </si>
  <si>
    <t>Stworzenie kontrpoematu na cześć drogowców</t>
  </si>
  <si>
    <t>…………….</t>
  </si>
  <si>
    <t>RAZEM DOTACJA</t>
  </si>
  <si>
    <t>Razem Działalność Odpłatna</t>
  </si>
  <si>
    <t>Razem Inna Dotacja</t>
  </si>
  <si>
    <t>Razem Środki Własne</t>
  </si>
  <si>
    <t>RAZEM WKŁAD WŁASNY</t>
  </si>
  <si>
    <t>RAZEM PRZYCHODY</t>
  </si>
  <si>
    <t>RAZEM KOSZTY</t>
  </si>
  <si>
    <r>
      <t xml:space="preserve">Aby zacząć uzupełnianie danych dla poszczególnych projektów wpisaliśmy wcześniej  na zakładce </t>
    </r>
    <r>
      <rPr>
        <b/>
        <sz val="11"/>
        <rFont val="Arial"/>
        <family val="2"/>
      </rPr>
      <t xml:space="preserve">"Lista projektów" </t>
    </r>
    <r>
      <rPr>
        <sz val="11"/>
        <rFont val="Arial"/>
        <family val="2"/>
      </rPr>
      <t>takie informacje jak:</t>
    </r>
    <r>
      <rPr>
        <b/>
        <sz val="11"/>
        <rFont val="Arial"/>
        <family val="2"/>
      </rPr>
      <t xml:space="preserve"> nazwa projektu, osoba odpowiedzialna za projekt, data rozpoczęcia projektu</t>
    </r>
    <r>
      <rPr>
        <sz val="11"/>
        <rFont val="Arial"/>
        <family val="2"/>
      </rPr>
      <t xml:space="preserve"> i</t>
    </r>
    <r>
      <rPr>
        <b/>
        <sz val="11"/>
        <rFont val="Arial"/>
        <family val="2"/>
      </rPr>
      <t xml:space="preserve"> data zakończenia projektu (patrz pkt. 3, 4, 5 i 6)</t>
    </r>
    <r>
      <rPr>
        <sz val="11"/>
        <rFont val="Arial"/>
        <family val="2"/>
      </rPr>
      <t xml:space="preserve">. Wypełnianie zakładek z projektami zaczynamy od wstawienia danych z budżetu. Przejdź za pomocą żółtych strzałek na zakładkę </t>
    </r>
    <r>
      <rPr>
        <b/>
        <sz val="11"/>
        <rFont val="Arial"/>
        <family val="2"/>
      </rPr>
      <t>P1</t>
    </r>
    <r>
      <rPr>
        <sz val="11"/>
        <rFont val="Arial"/>
        <family val="2"/>
      </rPr>
      <t xml:space="preserve"> w sposób opisany w </t>
    </r>
    <r>
      <rPr>
        <b/>
        <sz val="11"/>
        <rFont val="Arial"/>
        <family val="2"/>
      </rPr>
      <t>pkt.9</t>
    </r>
    <r>
      <rPr>
        <sz val="11"/>
        <rFont val="Arial"/>
        <family val="2"/>
      </rPr>
      <t xml:space="preserve">. </t>
    </r>
    <r>
      <rPr>
        <b/>
        <u val="single"/>
        <sz val="12"/>
        <color indexed="10"/>
        <rFont val="Arial"/>
        <family val="2"/>
      </rPr>
      <t>W pierwszej kolumnie w jasnozielonych komórkach wpisz rodzaje przychodów,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które zostały podzielone na 2 podstawowe grupy: dotacje i wkład własny</t>
    </r>
    <r>
      <rPr>
        <sz val="11"/>
        <color indexed="8"/>
        <rFont val="Arial"/>
        <family val="2"/>
      </rPr>
      <t xml:space="preserve"> (podzielony na przychody z działalności odpłatnej, inne dotacje i środki własne)</t>
    </r>
    <r>
      <rPr>
        <sz val="11"/>
        <rFont val="Arial"/>
        <family val="2"/>
      </rPr>
      <t xml:space="preserve">  i </t>
    </r>
    <r>
      <rPr>
        <b/>
        <u val="single"/>
        <sz val="12"/>
        <color indexed="10"/>
        <rFont val="Arial"/>
        <family val="2"/>
      </rPr>
      <t>kosztów</t>
    </r>
    <r>
      <rPr>
        <sz val="11"/>
        <rFont val="Arial"/>
        <family val="2"/>
      </rPr>
      <t xml:space="preserve"> (np. wynagrodzenia i ZUS, zakup materiałów biurowych, podróże służbowe, czynsz za lokal, opłaty za energię elektryczną, telefony, materiały promocyjne), które występują w danym projekcie.  Wróć na zakładkę </t>
    </r>
    <r>
      <rPr>
        <b/>
        <sz val="11"/>
        <rFont val="Arial"/>
        <family val="2"/>
      </rPr>
      <t>"Instrukcja"</t>
    </r>
    <r>
      <rPr>
        <sz val="11"/>
        <rFont val="Arial"/>
        <family val="2"/>
      </rPr>
      <t xml:space="preserve"> za pomocą strzałki </t>
    </r>
    <r>
      <rPr>
        <b/>
        <sz val="11"/>
        <rFont val="Arial"/>
        <family val="2"/>
      </rPr>
      <t>"Powrót do instrukcji"</t>
    </r>
    <r>
      <rPr>
        <sz val="11"/>
        <rFont val="Arial"/>
        <family val="2"/>
      </rPr>
      <t xml:space="preserve">.                                           </t>
    </r>
  </si>
  <si>
    <t>P10</t>
  </si>
  <si>
    <r>
      <t>Istnieje jeszcze szybszy sposób rozwijania i zwijania kolumn z miesiącami i kwartałami</t>
    </r>
    <r>
      <rPr>
        <sz val="11"/>
        <color indexed="8"/>
        <rFont val="Arial"/>
        <family val="2"/>
      </rPr>
      <t xml:space="preserve">. Przejdź na zkaładkę </t>
    </r>
    <r>
      <rPr>
        <b/>
        <sz val="11"/>
        <color indexed="8"/>
        <rFont val="Arial"/>
        <family val="2"/>
      </rPr>
      <t>"P1"</t>
    </r>
    <r>
      <rPr>
        <sz val="11"/>
        <color indexed="8"/>
        <rFont val="Arial"/>
        <family val="2"/>
      </rPr>
      <t xml:space="preserve"> w sposób opisany w </t>
    </r>
    <r>
      <rPr>
        <b/>
        <sz val="11"/>
        <color indexed="8"/>
        <rFont val="Arial"/>
        <family val="2"/>
      </rPr>
      <t>pkt.9</t>
    </r>
    <r>
      <rPr>
        <sz val="11"/>
        <color indexed="8"/>
        <rFont val="Arial"/>
        <family val="2"/>
      </rPr>
      <t>. Na samej górze zakładki znajduje się szary pasek, na którym znajdziesz pomarańczowy prostokąt z następującymi instrukcjami:</t>
    </r>
  </si>
  <si>
    <r>
      <t xml:space="preserve">Jeśli klikniesz na </t>
    </r>
    <r>
      <rPr>
        <b/>
        <sz val="12"/>
        <color indexed="30"/>
        <rFont val="Arial"/>
        <family val="2"/>
      </rPr>
      <t>| 3 |</t>
    </r>
    <r>
      <rPr>
        <sz val="11"/>
        <rFont val="Arial"/>
        <family val="2"/>
      </rPr>
      <t xml:space="preserve">, wszystkie kolumny z miesiącami i kwartałami zostaną rozwinięte. </t>
    </r>
  </si>
  <si>
    <r>
      <t xml:space="preserve"> Jeśli klikniesz na </t>
    </r>
    <r>
      <rPr>
        <b/>
        <sz val="12"/>
        <color indexed="30"/>
        <rFont val="Arial"/>
        <family val="2"/>
      </rPr>
      <t>| 1 |</t>
    </r>
    <r>
      <rPr>
        <sz val="11"/>
        <rFont val="Arial"/>
        <family val="2"/>
      </rPr>
      <t>, wszystkie kolumny z kwartałami zostaną schowane i będzie widoczna tylko kolumna z danymi za cały rok.</t>
    </r>
  </si>
  <si>
    <t>W modelu można planować projekty zamykające się w jednym roku kalendarzowym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</si>
</sst>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  <numFmt numFmtId="167" formatCode="0.0%"/>
    <numFmt numFmtId="168" formatCode="#,##0.0_ ;[Red]\-#,##0.0\ 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1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color indexed="30"/>
      <name val="Arial"/>
      <family val="2"/>
    </font>
    <font>
      <b/>
      <sz val="11"/>
      <color indexed="8"/>
      <name val="Arial"/>
      <family val="2"/>
    </font>
    <font>
      <b/>
      <i/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u val="single"/>
      <sz val="11"/>
      <color indexed="52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11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30"/>
      <name val="Arial"/>
      <family val="2"/>
    </font>
    <font>
      <sz val="11"/>
      <name val="Calibri"/>
      <family val="2"/>
    </font>
    <font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i/>
      <sz val="11"/>
      <color indexed="8"/>
      <name val="Arial"/>
      <family val="2"/>
    </font>
    <font>
      <b/>
      <i/>
      <u val="single"/>
      <sz val="14"/>
      <color indexed="52"/>
      <name val="Arial"/>
      <family val="2"/>
    </font>
    <font>
      <b/>
      <i/>
      <u val="single"/>
      <sz val="12"/>
      <color indexed="52"/>
      <name val="Arial"/>
      <family val="2"/>
    </font>
    <font>
      <b/>
      <u val="single"/>
      <sz val="10"/>
      <color indexed="30"/>
      <name val="Czcionka tekstu podstawowego"/>
      <family val="0"/>
    </font>
    <font>
      <b/>
      <u val="single"/>
      <sz val="10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00A4DE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D9E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0033CC"/>
      <name val="Arial"/>
      <family val="2"/>
    </font>
    <font>
      <sz val="11"/>
      <color rgb="FF0070C0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u val="single"/>
      <sz val="14"/>
      <color rgb="FFFD9E00"/>
      <name val="Arial"/>
      <family val="2"/>
    </font>
    <font>
      <b/>
      <i/>
      <u val="single"/>
      <sz val="12"/>
      <color rgb="FFFD9E00"/>
      <name val="Arial"/>
      <family val="2"/>
    </font>
    <font>
      <b/>
      <u val="single"/>
      <sz val="10"/>
      <color rgb="FF0070C0"/>
      <name val="Czcionka tekstu podstawowego"/>
      <family val="0"/>
    </font>
    <font>
      <b/>
      <u val="single"/>
      <sz val="10"/>
      <color rgb="FF0070C0"/>
      <name val="Arial"/>
      <family val="2"/>
    </font>
    <font>
      <b/>
      <sz val="11"/>
      <color theme="1"/>
      <name val="Calibri"/>
      <family val="2"/>
    </font>
    <font>
      <b/>
      <sz val="11"/>
      <color theme="1" tint="0.34999001026153564"/>
      <name val="Arial"/>
      <family val="2"/>
    </font>
    <font>
      <b/>
      <sz val="9"/>
      <color theme="1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zcionka tekstu podstawowego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3499799966812134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n">
        <color theme="0" tint="-0.4999699890613556"/>
      </bottom>
    </border>
    <border>
      <left>
        <color indexed="63"/>
      </left>
      <right style="thick">
        <color rgb="FFFF0000"/>
      </right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rgb="FFFFFF00"/>
      </left>
      <right style="thin">
        <color rgb="FFFFFF00"/>
      </right>
      <top>
        <color indexed="63"/>
      </top>
      <bottom style="thin">
        <color rgb="FFFFFF00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ck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ck">
        <color theme="0" tint="-0.4999699890613556"/>
      </right>
      <top style="thin">
        <color theme="0" tint="-0.4999699890613556"/>
      </top>
      <bottom>
        <color indexed="63"/>
      </bottom>
    </border>
    <border>
      <left style="thick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/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0" tint="-0.4999699890613556"/>
      </bottom>
    </border>
    <border>
      <left style="medium"/>
      <right style="medium"/>
      <top style="medium"/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0" tint="-0.4999699890613556"/>
      </top>
      <bottom>
        <color indexed="63"/>
      </bottom>
    </border>
    <border>
      <left style="medium"/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>
        <color theme="0" tint="-0.4999699890613556"/>
      </top>
      <bottom>
        <color indexed="63"/>
      </bottom>
    </border>
    <border>
      <left style="medium"/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medium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8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 wrapText="1"/>
    </xf>
    <xf numFmtId="165" fontId="2" fillId="33" borderId="10" xfId="0" applyNumberFormat="1" applyFont="1" applyFill="1" applyBorder="1" applyAlignment="1" applyProtection="1">
      <alignment wrapText="1"/>
      <protection locked="0"/>
    </xf>
    <xf numFmtId="166" fontId="88" fillId="0" borderId="0" xfId="0" applyNumberFormat="1" applyFont="1" applyAlignment="1" applyProtection="1">
      <alignment/>
      <protection/>
    </xf>
    <xf numFmtId="165" fontId="88" fillId="34" borderId="11" xfId="0" applyNumberFormat="1" applyFont="1" applyFill="1" applyBorder="1" applyAlignment="1" applyProtection="1">
      <alignment/>
      <protection/>
    </xf>
    <xf numFmtId="165" fontId="88" fillId="34" borderId="12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 vertical="center" wrapText="1"/>
      <protection/>
    </xf>
    <xf numFmtId="0" fontId="88" fillId="0" borderId="0" xfId="0" applyNumberFormat="1" applyFont="1" applyAlignment="1" applyProtection="1">
      <alignment horizontal="center"/>
      <protection/>
    </xf>
    <xf numFmtId="166" fontId="89" fillId="34" borderId="14" xfId="0" applyNumberFormat="1" applyFont="1" applyFill="1" applyBorder="1" applyAlignment="1" applyProtection="1">
      <alignment horizontal="center" vertical="center"/>
      <protection/>
    </xf>
    <xf numFmtId="166" fontId="89" fillId="34" borderId="15" xfId="0" applyNumberFormat="1" applyFont="1" applyFill="1" applyBorder="1" applyAlignment="1" applyProtection="1">
      <alignment horizontal="center" vertical="center"/>
      <protection/>
    </xf>
    <xf numFmtId="166" fontId="89" fillId="34" borderId="16" xfId="0" applyNumberFormat="1" applyFont="1" applyFill="1" applyBorder="1" applyAlignment="1" applyProtection="1">
      <alignment horizontal="center" vertical="center"/>
      <protection/>
    </xf>
    <xf numFmtId="165" fontId="2" fillId="33" borderId="17" xfId="0" applyNumberFormat="1" applyFont="1" applyFill="1" applyBorder="1" applyAlignment="1" applyProtection="1">
      <alignment wrapText="1"/>
      <protection locked="0"/>
    </xf>
    <xf numFmtId="165" fontId="2" fillId="33" borderId="17" xfId="0" applyNumberFormat="1" applyFont="1" applyFill="1" applyBorder="1" applyAlignment="1" applyProtection="1">
      <alignment wrapText="1"/>
      <protection/>
    </xf>
    <xf numFmtId="166" fontId="89" fillId="34" borderId="18" xfId="0" applyNumberFormat="1" applyFont="1" applyFill="1" applyBorder="1" applyAlignment="1" applyProtection="1">
      <alignment horizontal="center" vertical="center"/>
      <protection/>
    </xf>
    <xf numFmtId="0" fontId="89" fillId="0" borderId="0" xfId="0" applyNumberFormat="1" applyFont="1" applyAlignment="1" applyProtection="1">
      <alignment horizontal="center"/>
      <protection/>
    </xf>
    <xf numFmtId="166" fontId="89" fillId="0" borderId="0" xfId="0" applyNumberFormat="1" applyFont="1" applyAlignment="1" applyProtection="1">
      <alignment/>
      <protection/>
    </xf>
    <xf numFmtId="165" fontId="89" fillId="34" borderId="19" xfId="0" applyNumberFormat="1" applyFont="1" applyFill="1" applyBorder="1" applyAlignment="1" applyProtection="1">
      <alignment/>
      <protection/>
    </xf>
    <xf numFmtId="0" fontId="90" fillId="0" borderId="0" xfId="0" applyFont="1" applyFill="1" applyBorder="1" applyAlignment="1">
      <alignment vertical="center"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20" xfId="0" applyNumberFormat="1" applyFont="1" applyFill="1" applyBorder="1" applyAlignment="1" applyProtection="1">
      <alignment wrapText="1"/>
      <protection locked="0"/>
    </xf>
    <xf numFmtId="165" fontId="2" fillId="33" borderId="21" xfId="0" applyNumberFormat="1" applyFont="1" applyFill="1" applyBorder="1" applyAlignment="1" applyProtection="1">
      <alignment wrapText="1"/>
      <protection locked="0"/>
    </xf>
    <xf numFmtId="165" fontId="89" fillId="34" borderId="22" xfId="0" applyNumberFormat="1" applyFont="1" applyFill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 wrapText="1"/>
      <protection/>
    </xf>
    <xf numFmtId="166" fontId="91" fillId="0" borderId="0" xfId="0" applyNumberFormat="1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Alignment="1">
      <alignment/>
    </xf>
    <xf numFmtId="166" fontId="88" fillId="0" borderId="0" xfId="0" applyNumberFormat="1" applyFont="1" applyAlignment="1" applyProtection="1">
      <alignment vertical="center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88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166" fontId="88" fillId="0" borderId="0" xfId="0" applyNumberFormat="1" applyFont="1" applyBorder="1" applyAlignment="1" applyProtection="1">
      <alignment/>
      <protection/>
    </xf>
    <xf numFmtId="166" fontId="89" fillId="0" borderId="0" xfId="0" applyNumberFormat="1" applyFont="1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88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88" fillId="0" borderId="0" xfId="0" applyFont="1" applyBorder="1" applyAlignment="1" applyProtection="1">
      <alignment/>
      <protection/>
    </xf>
    <xf numFmtId="0" fontId="88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left" indent="1"/>
      <protection/>
    </xf>
    <xf numFmtId="0" fontId="94" fillId="0" borderId="23" xfId="0" applyFont="1" applyFill="1" applyBorder="1" applyAlignment="1" applyProtection="1">
      <alignment horizontal="left" vertical="center" indent="1"/>
      <protection/>
    </xf>
    <xf numFmtId="0" fontId="94" fillId="0" borderId="0" xfId="0" applyFont="1" applyFill="1" applyBorder="1" applyAlignment="1" applyProtection="1">
      <alignment horizontal="left" vertical="center" indent="1"/>
      <protection/>
    </xf>
    <xf numFmtId="0" fontId="89" fillId="0" borderId="0" xfId="0" applyFont="1" applyFill="1" applyAlignment="1" applyProtection="1">
      <alignment vertical="center"/>
      <protection/>
    </xf>
    <xf numFmtId="0" fontId="89" fillId="34" borderId="24" xfId="0" applyFont="1" applyFill="1" applyBorder="1" applyAlignment="1" applyProtection="1">
      <alignment horizontal="left" indent="1"/>
      <protection/>
    </xf>
    <xf numFmtId="0" fontId="89" fillId="34" borderId="12" xfId="0" applyFont="1" applyFill="1" applyBorder="1" applyAlignment="1" applyProtection="1">
      <alignment horizontal="left" indent="1"/>
      <protection/>
    </xf>
    <xf numFmtId="0" fontId="89" fillId="34" borderId="25" xfId="0" applyFont="1" applyFill="1" applyBorder="1" applyAlignment="1" applyProtection="1">
      <alignment horizontal="left" indent="1"/>
      <protection/>
    </xf>
    <xf numFmtId="0" fontId="89" fillId="34" borderId="26" xfId="0" applyFont="1" applyFill="1" applyBorder="1" applyAlignment="1" applyProtection="1">
      <alignment horizontal="left" indent="1"/>
      <protection/>
    </xf>
    <xf numFmtId="0" fontId="89" fillId="34" borderId="27" xfId="0" applyFont="1" applyFill="1" applyBorder="1" applyAlignment="1" applyProtection="1">
      <alignment horizontal="left" indent="1"/>
      <protection/>
    </xf>
    <xf numFmtId="0" fontId="89" fillId="34" borderId="28" xfId="0" applyFont="1" applyFill="1" applyBorder="1" applyAlignment="1" applyProtection="1">
      <alignment horizontal="left" indent="1"/>
      <protection/>
    </xf>
    <xf numFmtId="166" fontId="89" fillId="34" borderId="29" xfId="0" applyNumberFormat="1" applyFont="1" applyFill="1" applyBorder="1" applyAlignment="1" applyProtection="1">
      <alignment horizontal="center" vertical="center"/>
      <protection/>
    </xf>
    <xf numFmtId="166" fontId="89" fillId="34" borderId="30" xfId="0" applyNumberFormat="1" applyFont="1" applyFill="1" applyBorder="1" applyAlignment="1" applyProtection="1">
      <alignment horizontal="center" vertical="center"/>
      <protection/>
    </xf>
    <xf numFmtId="165" fontId="2" fillId="33" borderId="31" xfId="0" applyNumberFormat="1" applyFont="1" applyFill="1" applyBorder="1" applyAlignment="1" applyProtection="1">
      <alignment wrapText="1"/>
      <protection locked="0"/>
    </xf>
    <xf numFmtId="165" fontId="2" fillId="33" borderId="32" xfId="0" applyNumberFormat="1" applyFont="1" applyFill="1" applyBorder="1" applyAlignment="1" applyProtection="1">
      <alignment wrapText="1"/>
      <protection locked="0"/>
    </xf>
    <xf numFmtId="165" fontId="89" fillId="34" borderId="27" xfId="0" applyNumberFormat="1" applyFont="1" applyFill="1" applyBorder="1" applyAlignment="1" applyProtection="1">
      <alignment/>
      <protection/>
    </xf>
    <xf numFmtId="165" fontId="89" fillId="34" borderId="33" xfId="0" applyNumberFormat="1" applyFont="1" applyFill="1" applyBorder="1" applyAlignment="1" applyProtection="1">
      <alignment/>
      <protection/>
    </xf>
    <xf numFmtId="165" fontId="2" fillId="33" borderId="32" xfId="0" applyNumberFormat="1" applyFont="1" applyFill="1" applyBorder="1" applyAlignment="1" applyProtection="1">
      <alignment wrapText="1"/>
      <protection/>
    </xf>
    <xf numFmtId="165" fontId="89" fillId="34" borderId="34" xfId="0" applyNumberFormat="1" applyFont="1" applyFill="1" applyBorder="1" applyAlignment="1" applyProtection="1">
      <alignment/>
      <protection/>
    </xf>
    <xf numFmtId="165" fontId="89" fillId="34" borderId="12" xfId="0" applyNumberFormat="1" applyFont="1" applyFill="1" applyBorder="1" applyAlignment="1" applyProtection="1">
      <alignment/>
      <protection/>
    </xf>
    <xf numFmtId="166" fontId="89" fillId="0" borderId="0" xfId="0" applyNumberFormat="1" applyFont="1" applyAlignment="1" applyProtection="1">
      <alignment horizontal="right" indent="1"/>
      <protection/>
    </xf>
    <xf numFmtId="166" fontId="89" fillId="0" borderId="0" xfId="0" applyNumberFormat="1" applyFont="1" applyAlignment="1" applyProtection="1">
      <alignment horizontal="right"/>
      <protection/>
    </xf>
    <xf numFmtId="166" fontId="89" fillId="0" borderId="0" xfId="0" applyNumberFormat="1" applyFont="1" applyBorder="1" applyAlignment="1" applyProtection="1">
      <alignment horizontal="right" vertical="center"/>
      <protection/>
    </xf>
    <xf numFmtId="166" fontId="89" fillId="0" borderId="0" xfId="0" applyNumberFormat="1" applyFont="1" applyBorder="1" applyAlignment="1" applyProtection="1">
      <alignment horizontal="right"/>
      <protection/>
    </xf>
    <xf numFmtId="166" fontId="88" fillId="0" borderId="0" xfId="0" applyNumberFormat="1" applyFont="1" applyAlignment="1" applyProtection="1">
      <alignment horizontal="right" indent="1"/>
      <protection/>
    </xf>
    <xf numFmtId="165" fontId="5" fillId="34" borderId="35" xfId="0" applyNumberFormat="1" applyFont="1" applyFill="1" applyBorder="1" applyAlignment="1" applyProtection="1">
      <alignment wrapText="1"/>
      <protection/>
    </xf>
    <xf numFmtId="165" fontId="5" fillId="34" borderId="36" xfId="0" applyNumberFormat="1" applyFont="1" applyFill="1" applyBorder="1" applyAlignment="1" applyProtection="1">
      <alignment wrapText="1"/>
      <protection/>
    </xf>
    <xf numFmtId="0" fontId="89" fillId="34" borderId="37" xfId="0" applyNumberFormat="1" applyFont="1" applyFill="1" applyBorder="1" applyAlignment="1" applyProtection="1">
      <alignment horizontal="center" vertical="center"/>
      <protection/>
    </xf>
    <xf numFmtId="0" fontId="89" fillId="34" borderId="38" xfId="0" applyNumberFormat="1" applyFont="1" applyFill="1" applyBorder="1" applyAlignment="1" applyProtection="1">
      <alignment horizontal="center" vertical="center"/>
      <protection/>
    </xf>
    <xf numFmtId="0" fontId="89" fillId="34" borderId="13" xfId="0" applyNumberFormat="1" applyFont="1" applyFill="1" applyBorder="1" applyAlignment="1" applyProtection="1">
      <alignment horizontal="center" vertical="center"/>
      <protection/>
    </xf>
    <xf numFmtId="0" fontId="89" fillId="34" borderId="23" xfId="0" applyNumberFormat="1" applyFont="1" applyFill="1" applyBorder="1" applyAlignment="1" applyProtection="1">
      <alignment horizontal="center" vertical="center"/>
      <protection/>
    </xf>
    <xf numFmtId="0" fontId="89" fillId="34" borderId="39" xfId="0" applyNumberFormat="1" applyFont="1" applyFill="1" applyBorder="1" applyAlignment="1" applyProtection="1">
      <alignment horizontal="center" vertical="center"/>
      <protection/>
    </xf>
    <xf numFmtId="0" fontId="89" fillId="34" borderId="40" xfId="0" applyNumberFormat="1" applyFont="1" applyFill="1" applyBorder="1" applyAlignment="1" applyProtection="1">
      <alignment horizontal="center" vertical="center"/>
      <protection/>
    </xf>
    <xf numFmtId="166" fontId="89" fillId="34" borderId="41" xfId="0" applyNumberFormat="1" applyFont="1" applyFill="1" applyBorder="1" applyAlignment="1" applyProtection="1">
      <alignment horizontal="center" vertical="center"/>
      <protection/>
    </xf>
    <xf numFmtId="165" fontId="89" fillId="34" borderId="42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8" fillId="34" borderId="0" xfId="0" applyFont="1" applyFill="1" applyAlignment="1" applyProtection="1">
      <alignment/>
      <protection/>
    </xf>
    <xf numFmtId="166" fontId="88" fillId="0" borderId="0" xfId="0" applyNumberFormat="1" applyFont="1" applyFill="1" applyAlignment="1" applyProtection="1">
      <alignment vertical="center"/>
      <protection/>
    </xf>
    <xf numFmtId="0" fontId="92" fillId="0" borderId="0" xfId="0" applyFont="1" applyAlignment="1" applyProtection="1">
      <alignment horizontal="left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0" fontId="88" fillId="0" borderId="0" xfId="0" applyFont="1" applyFill="1" applyAlignment="1" applyProtection="1">
      <alignment vertical="center"/>
      <protection/>
    </xf>
    <xf numFmtId="0" fontId="89" fillId="0" borderId="0" xfId="0" applyFont="1" applyFill="1" applyAlignment="1" applyProtection="1">
      <alignment horizontal="center" vertical="center"/>
      <protection/>
    </xf>
    <xf numFmtId="0" fontId="89" fillId="35" borderId="43" xfId="0" applyNumberFormat="1" applyFont="1" applyFill="1" applyBorder="1" applyAlignment="1" applyProtection="1">
      <alignment horizontal="center" vertical="center"/>
      <protection/>
    </xf>
    <xf numFmtId="0" fontId="89" fillId="35" borderId="44" xfId="0" applyNumberFormat="1" applyFont="1" applyFill="1" applyBorder="1" applyAlignment="1" applyProtection="1">
      <alignment horizontal="center" vertical="center"/>
      <protection/>
    </xf>
    <xf numFmtId="0" fontId="89" fillId="35" borderId="45" xfId="0" applyNumberFormat="1" applyFont="1" applyFill="1" applyBorder="1" applyAlignment="1" applyProtection="1">
      <alignment horizontal="center" vertical="center"/>
      <protection/>
    </xf>
    <xf numFmtId="0" fontId="89" fillId="35" borderId="46" xfId="0" applyNumberFormat="1" applyFont="1" applyFill="1" applyBorder="1" applyAlignment="1" applyProtection="1">
      <alignment horizontal="center" vertical="center"/>
      <protection/>
    </xf>
    <xf numFmtId="0" fontId="89" fillId="35" borderId="47" xfId="0" applyNumberFormat="1" applyFont="1" applyFill="1" applyBorder="1" applyAlignment="1" applyProtection="1">
      <alignment horizontal="center" vertical="center"/>
      <protection/>
    </xf>
    <xf numFmtId="0" fontId="89" fillId="35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89" fillId="36" borderId="48" xfId="0" applyNumberFormat="1" applyFont="1" applyFill="1" applyBorder="1" applyAlignment="1" applyProtection="1">
      <alignment horizontal="center" vertical="center"/>
      <protection/>
    </xf>
    <xf numFmtId="0" fontId="89" fillId="36" borderId="43" xfId="0" applyNumberFormat="1" applyFont="1" applyFill="1" applyBorder="1" applyAlignment="1" applyProtection="1">
      <alignment horizontal="center" vertical="center"/>
      <protection/>
    </xf>
    <xf numFmtId="0" fontId="89" fillId="36" borderId="44" xfId="0" applyNumberFormat="1" applyFont="1" applyFill="1" applyBorder="1" applyAlignment="1" applyProtection="1">
      <alignment horizontal="center" vertical="center"/>
      <protection/>
    </xf>
    <xf numFmtId="0" fontId="89" fillId="36" borderId="45" xfId="0" applyNumberFormat="1" applyFont="1" applyFill="1" applyBorder="1" applyAlignment="1" applyProtection="1">
      <alignment horizontal="center" vertical="center"/>
      <protection/>
    </xf>
    <xf numFmtId="0" fontId="89" fillId="36" borderId="46" xfId="0" applyNumberFormat="1" applyFont="1" applyFill="1" applyBorder="1" applyAlignment="1" applyProtection="1">
      <alignment horizontal="center" vertical="center"/>
      <protection/>
    </xf>
    <xf numFmtId="0" fontId="89" fillId="36" borderId="49" xfId="0" applyNumberFormat="1" applyFont="1" applyFill="1" applyBorder="1" applyAlignment="1" applyProtection="1">
      <alignment horizontal="center" vertical="center"/>
      <protection/>
    </xf>
    <xf numFmtId="0" fontId="89" fillId="35" borderId="50" xfId="0" applyNumberFormat="1" applyFont="1" applyFill="1" applyBorder="1" applyAlignment="1" applyProtection="1">
      <alignment horizontal="center" vertical="center"/>
      <protection/>
    </xf>
    <xf numFmtId="0" fontId="89" fillId="35" borderId="51" xfId="0" applyNumberFormat="1" applyFont="1" applyFill="1" applyBorder="1" applyAlignment="1" applyProtection="1">
      <alignment horizontal="center" vertical="center"/>
      <protection/>
    </xf>
    <xf numFmtId="0" fontId="89" fillId="35" borderId="52" xfId="0" applyNumberFormat="1" applyFont="1" applyFill="1" applyBorder="1" applyAlignment="1" applyProtection="1">
      <alignment horizontal="center" vertical="center"/>
      <protection/>
    </xf>
    <xf numFmtId="0" fontId="89" fillId="35" borderId="53" xfId="0" applyNumberFormat="1" applyFont="1" applyFill="1" applyBorder="1" applyAlignment="1" applyProtection="1">
      <alignment horizontal="center" vertical="center"/>
      <protection/>
    </xf>
    <xf numFmtId="0" fontId="89" fillId="35" borderId="54" xfId="0" applyNumberFormat="1" applyFont="1" applyFill="1" applyBorder="1" applyAlignment="1" applyProtection="1">
      <alignment horizontal="center" vertical="center"/>
      <protection/>
    </xf>
    <xf numFmtId="0" fontId="89" fillId="35" borderId="55" xfId="0" applyNumberFormat="1" applyFont="1" applyFill="1" applyBorder="1" applyAlignment="1" applyProtection="1">
      <alignment horizontal="center" vertical="center"/>
      <protection/>
    </xf>
    <xf numFmtId="0" fontId="89" fillId="36" borderId="50" xfId="0" applyNumberFormat="1" applyFont="1" applyFill="1" applyBorder="1" applyAlignment="1" applyProtection="1">
      <alignment horizontal="center" vertical="center"/>
      <protection/>
    </xf>
    <xf numFmtId="0" fontId="89" fillId="36" borderId="51" xfId="0" applyNumberFormat="1" applyFont="1" applyFill="1" applyBorder="1" applyAlignment="1" applyProtection="1">
      <alignment horizontal="center" vertical="center"/>
      <protection/>
    </xf>
    <xf numFmtId="0" fontId="89" fillId="36" borderId="52" xfId="0" applyNumberFormat="1" applyFont="1" applyFill="1" applyBorder="1" applyAlignment="1" applyProtection="1">
      <alignment horizontal="center" vertical="center"/>
      <protection/>
    </xf>
    <xf numFmtId="0" fontId="89" fillId="36" borderId="53" xfId="0" applyNumberFormat="1" applyFont="1" applyFill="1" applyBorder="1" applyAlignment="1" applyProtection="1">
      <alignment horizontal="center" vertical="center"/>
      <protection/>
    </xf>
    <xf numFmtId="0" fontId="89" fillId="36" borderId="55" xfId="0" applyNumberFormat="1" applyFont="1" applyFill="1" applyBorder="1" applyAlignment="1" applyProtection="1">
      <alignment horizontal="center" vertical="center"/>
      <protection/>
    </xf>
    <xf numFmtId="0" fontId="89" fillId="36" borderId="56" xfId="0" applyNumberFormat="1" applyFont="1" applyFill="1" applyBorder="1" applyAlignment="1" applyProtection="1">
      <alignment horizontal="center" vertical="center"/>
      <protection/>
    </xf>
    <xf numFmtId="167" fontId="5" fillId="0" borderId="13" xfId="0" applyNumberFormat="1" applyFont="1" applyFill="1" applyBorder="1" applyAlignment="1" applyProtection="1">
      <alignment vertical="center" wrapText="1"/>
      <protection/>
    </xf>
    <xf numFmtId="167" fontId="88" fillId="0" borderId="0" xfId="0" applyNumberFormat="1" applyFont="1" applyAlignment="1" applyProtection="1">
      <alignment horizontal="right" indent="1"/>
      <protection/>
    </xf>
    <xf numFmtId="0" fontId="92" fillId="0" borderId="0" xfId="0" applyFont="1" applyAlignment="1" applyProtection="1">
      <alignment horizontal="left"/>
      <protection/>
    </xf>
    <xf numFmtId="4" fontId="88" fillId="0" borderId="0" xfId="0" applyNumberFormat="1" applyFont="1" applyBorder="1" applyAlignment="1" applyProtection="1">
      <alignment vertical="center"/>
      <protection/>
    </xf>
    <xf numFmtId="4" fontId="88" fillId="0" borderId="0" xfId="0" applyNumberFormat="1" applyFont="1" applyBorder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88" fillId="0" borderId="0" xfId="0" applyNumberFormat="1" applyFont="1" applyAlignment="1" applyProtection="1">
      <alignment horizontal="right" indent="1"/>
      <protection/>
    </xf>
    <xf numFmtId="167" fontId="88" fillId="0" borderId="0" xfId="0" applyNumberFormat="1" applyFont="1" applyBorder="1" applyAlignment="1" applyProtection="1">
      <alignment vertical="center"/>
      <protection/>
    </xf>
    <xf numFmtId="167" fontId="88" fillId="0" borderId="0" xfId="0" applyNumberFormat="1" applyFont="1" applyBorder="1" applyAlignment="1" applyProtection="1">
      <alignment/>
      <protection/>
    </xf>
    <xf numFmtId="167" fontId="88" fillId="0" borderId="0" xfId="0" applyNumberFormat="1" applyFont="1" applyAlignment="1" applyProtection="1">
      <alignment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 vertical="center"/>
      <protection/>
    </xf>
    <xf numFmtId="166" fontId="89" fillId="0" borderId="0" xfId="0" applyNumberFormat="1" applyFont="1" applyFill="1" applyBorder="1" applyAlignment="1" applyProtection="1">
      <alignment horizontal="right" vertical="center"/>
      <protection/>
    </xf>
    <xf numFmtId="166" fontId="89" fillId="0" borderId="0" xfId="0" applyNumberFormat="1" applyFont="1" applyFill="1" applyBorder="1" applyAlignment="1" applyProtection="1">
      <alignment/>
      <protection/>
    </xf>
    <xf numFmtId="167" fontId="88" fillId="0" borderId="0" xfId="0" applyNumberFormat="1" applyFont="1" applyFill="1" applyBorder="1" applyAlignment="1" applyProtection="1">
      <alignment vertical="center"/>
      <protection/>
    </xf>
    <xf numFmtId="4" fontId="88" fillId="0" borderId="0" xfId="0" applyNumberFormat="1" applyFont="1" applyFill="1" applyBorder="1" applyAlignment="1" applyProtection="1">
      <alignment vertical="center"/>
      <protection/>
    </xf>
    <xf numFmtId="165" fontId="95" fillId="0" borderId="0" xfId="44" applyNumberFormat="1" applyFont="1" applyFill="1" applyBorder="1" applyAlignment="1" applyProtection="1">
      <alignment horizontal="center" vertical="center" wrapText="1"/>
      <protection locked="0"/>
    </xf>
    <xf numFmtId="165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166" fontId="88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 horizontal="center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88" fillId="0" borderId="0" xfId="0" applyFont="1" applyFill="1" applyBorder="1" applyAlignment="1">
      <alignment/>
    </xf>
    <xf numFmtId="165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5" fillId="0" borderId="58" xfId="44" applyNumberFormat="1" applyFont="1" applyFill="1" applyBorder="1" applyAlignment="1" applyProtection="1">
      <alignment horizontal="center" vertical="center" wrapText="1"/>
      <protection locked="0"/>
    </xf>
    <xf numFmtId="165" fontId="95" fillId="0" borderId="59" xfId="44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/>
      <protection/>
    </xf>
    <xf numFmtId="169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169" fontId="2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9" fontId="88" fillId="0" borderId="0" xfId="0" applyNumberFormat="1" applyFont="1" applyAlignment="1">
      <alignment horizontal="left" indent="1"/>
    </xf>
    <xf numFmtId="0" fontId="89" fillId="37" borderId="0" xfId="0" applyFont="1" applyFill="1" applyBorder="1" applyAlignment="1" applyProtection="1">
      <alignment horizontal="center" vertical="center" wrapText="1"/>
      <protection/>
    </xf>
    <xf numFmtId="0" fontId="92" fillId="37" borderId="0" xfId="0" applyFont="1" applyFill="1" applyBorder="1" applyAlignment="1" applyProtection="1">
      <alignment horizontal="center" vertical="center" wrapText="1"/>
      <protection/>
    </xf>
    <xf numFmtId="166" fontId="88" fillId="37" borderId="0" xfId="0" applyNumberFormat="1" applyFont="1" applyFill="1" applyBorder="1" applyAlignment="1" applyProtection="1">
      <alignment vertical="center"/>
      <protection/>
    </xf>
    <xf numFmtId="166" fontId="89" fillId="37" borderId="0" xfId="0" applyNumberFormat="1" applyFont="1" applyFill="1" applyBorder="1" applyAlignment="1" applyProtection="1">
      <alignment horizontal="right" vertical="center"/>
      <protection/>
    </xf>
    <xf numFmtId="166" fontId="89" fillId="37" borderId="0" xfId="0" applyNumberFormat="1" applyFont="1" applyFill="1" applyBorder="1" applyAlignment="1" applyProtection="1">
      <alignment/>
      <protection/>
    </xf>
    <xf numFmtId="166" fontId="89" fillId="37" borderId="0" xfId="0" applyNumberFormat="1" applyFont="1" applyFill="1" applyBorder="1" applyAlignment="1" applyProtection="1">
      <alignment vertical="center"/>
      <protection/>
    </xf>
    <xf numFmtId="167" fontId="88" fillId="37" borderId="0" xfId="0" applyNumberFormat="1" applyFont="1" applyFill="1" applyBorder="1" applyAlignment="1" applyProtection="1">
      <alignment vertical="center"/>
      <protection/>
    </xf>
    <xf numFmtId="4" fontId="88" fillId="37" borderId="0" xfId="0" applyNumberFormat="1" applyFont="1" applyFill="1" applyBorder="1" applyAlignment="1" applyProtection="1">
      <alignment vertical="center"/>
      <protection/>
    </xf>
    <xf numFmtId="0" fontId="88" fillId="37" borderId="0" xfId="0" applyFont="1" applyFill="1" applyBorder="1" applyAlignment="1" applyProtection="1">
      <alignment/>
      <protection/>
    </xf>
    <xf numFmtId="0" fontId="88" fillId="37" borderId="0" xfId="0" applyNumberFormat="1" applyFont="1" applyFill="1" applyBorder="1" applyAlignment="1" applyProtection="1">
      <alignment horizontal="center"/>
      <protection/>
    </xf>
    <xf numFmtId="167" fontId="88" fillId="37" borderId="0" xfId="0" applyNumberFormat="1" applyFont="1" applyFill="1" applyBorder="1" applyAlignment="1" applyProtection="1">
      <alignment horizontal="center"/>
      <protection/>
    </xf>
    <xf numFmtId="4" fontId="88" fillId="37" borderId="0" xfId="0" applyNumberFormat="1" applyFont="1" applyFill="1" applyBorder="1" applyAlignment="1" applyProtection="1">
      <alignment horizontal="center"/>
      <protection/>
    </xf>
    <xf numFmtId="0" fontId="92" fillId="37" borderId="0" xfId="0" applyFont="1" applyFill="1" applyAlignment="1" applyProtection="1">
      <alignment horizontal="left"/>
      <protection/>
    </xf>
    <xf numFmtId="166" fontId="88" fillId="37" borderId="0" xfId="0" applyNumberFormat="1" applyFont="1" applyFill="1" applyAlignment="1" applyProtection="1">
      <alignment/>
      <protection/>
    </xf>
    <xf numFmtId="0" fontId="92" fillId="37" borderId="0" xfId="0" applyFont="1" applyFill="1" applyBorder="1" applyAlignment="1" applyProtection="1">
      <alignment horizontal="left"/>
      <protection/>
    </xf>
    <xf numFmtId="4" fontId="97" fillId="37" borderId="0" xfId="0" applyNumberFormat="1" applyFont="1" applyFill="1" applyAlignment="1" applyProtection="1">
      <alignment horizontal="left"/>
      <protection/>
    </xf>
    <xf numFmtId="4" fontId="97" fillId="0" borderId="0" xfId="0" applyNumberFormat="1" applyFont="1" applyAlignment="1" applyProtection="1">
      <alignment horizontal="left"/>
      <protection/>
    </xf>
    <xf numFmtId="4" fontId="98" fillId="0" borderId="0" xfId="0" applyNumberFormat="1" applyFont="1" applyAlignment="1" applyProtection="1">
      <alignment/>
      <protection/>
    </xf>
    <xf numFmtId="4" fontId="5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98" fillId="0" borderId="0" xfId="0" applyNumberFormat="1" applyFont="1" applyAlignment="1">
      <alignment/>
    </xf>
    <xf numFmtId="0" fontId="99" fillId="0" borderId="0" xfId="0" applyFont="1" applyAlignment="1" applyProtection="1">
      <alignment horizontal="left" vertical="center"/>
      <protection/>
    </xf>
    <xf numFmtId="0" fontId="88" fillId="37" borderId="0" xfId="0" applyFont="1" applyFill="1" applyAlignment="1" applyProtection="1">
      <alignment horizontal="center" vertical="center"/>
      <protection/>
    </xf>
    <xf numFmtId="0" fontId="88" fillId="0" borderId="0" xfId="0" applyFont="1" applyAlignment="1" applyProtection="1">
      <alignment horizontal="center" vertical="center"/>
      <protection/>
    </xf>
    <xf numFmtId="0" fontId="88" fillId="0" borderId="57" xfId="0" applyFont="1" applyFill="1" applyBorder="1" applyAlignment="1" applyProtection="1">
      <alignment horizontal="center" vertical="center"/>
      <protection/>
    </xf>
    <xf numFmtId="0" fontId="88" fillId="38" borderId="10" xfId="0" applyFont="1" applyFill="1" applyBorder="1" applyAlignment="1" applyProtection="1">
      <alignment horizontal="center" vertical="center"/>
      <protection/>
    </xf>
    <xf numFmtId="0" fontId="88" fillId="0" borderId="0" xfId="0" applyFont="1" applyAlignment="1">
      <alignment horizontal="center" vertical="center"/>
    </xf>
    <xf numFmtId="4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95" fillId="37" borderId="0" xfId="44" applyFont="1" applyFill="1" applyBorder="1" applyAlignment="1" applyProtection="1">
      <alignment horizontal="left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88" fillId="0" borderId="0" xfId="0" applyNumberFormat="1" applyFont="1" applyFill="1" applyAlignment="1" applyProtection="1">
      <alignment horizontal="right" indent="1"/>
      <protection/>
    </xf>
    <xf numFmtId="4" fontId="88" fillId="34" borderId="60" xfId="0" applyNumberFormat="1" applyFont="1" applyFill="1" applyBorder="1" applyAlignment="1" applyProtection="1">
      <alignment/>
      <protection/>
    </xf>
    <xf numFmtId="0" fontId="89" fillId="34" borderId="61" xfId="0" applyNumberFormat="1" applyFont="1" applyFill="1" applyBorder="1" applyAlignment="1" applyProtection="1">
      <alignment horizontal="center" vertical="center"/>
      <protection/>
    </xf>
    <xf numFmtId="166" fontId="89" fillId="34" borderId="62" xfId="0" applyNumberFormat="1" applyFont="1" applyFill="1" applyBorder="1" applyAlignment="1" applyProtection="1">
      <alignment horizontal="center" vertical="center"/>
      <protection/>
    </xf>
    <xf numFmtId="165" fontId="5" fillId="34" borderId="63" xfId="0" applyNumberFormat="1" applyFont="1" applyFill="1" applyBorder="1" applyAlignment="1" applyProtection="1">
      <alignment wrapText="1"/>
      <protection/>
    </xf>
    <xf numFmtId="165" fontId="89" fillId="34" borderId="64" xfId="0" applyNumberFormat="1" applyFont="1" applyFill="1" applyBorder="1" applyAlignment="1" applyProtection="1">
      <alignment/>
      <protection/>
    </xf>
    <xf numFmtId="165" fontId="89" fillId="34" borderId="65" xfId="0" applyNumberFormat="1" applyFont="1" applyFill="1" applyBorder="1" applyAlignment="1" applyProtection="1">
      <alignment/>
      <protection/>
    </xf>
    <xf numFmtId="165" fontId="5" fillId="34" borderId="66" xfId="0" applyNumberFormat="1" applyFont="1" applyFill="1" applyBorder="1" applyAlignment="1" applyProtection="1">
      <alignment wrapText="1"/>
      <protection/>
    </xf>
    <xf numFmtId="0" fontId="100" fillId="37" borderId="0" xfId="0" applyFont="1" applyFill="1" applyBorder="1" applyAlignment="1" applyProtection="1">
      <alignment vertical="top"/>
      <protection/>
    </xf>
    <xf numFmtId="167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Fill="1" applyBorder="1" applyAlignment="1">
      <alignment vertical="top"/>
    </xf>
    <xf numFmtId="0" fontId="101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/>
    </xf>
    <xf numFmtId="0" fontId="92" fillId="0" borderId="0" xfId="0" applyFont="1" applyAlignment="1" applyProtection="1">
      <alignment horizontal="left"/>
      <protection/>
    </xf>
    <xf numFmtId="0" fontId="102" fillId="0" borderId="0" xfId="0" applyFont="1" applyFill="1" applyBorder="1" applyAlignment="1">
      <alignment vertical="center"/>
    </xf>
    <xf numFmtId="0" fontId="54" fillId="0" borderId="68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69" xfId="0" applyFont="1" applyFill="1" applyBorder="1" applyAlignment="1">
      <alignment vertical="center" wrapText="1"/>
    </xf>
    <xf numFmtId="0" fontId="54" fillId="0" borderId="70" xfId="0" applyFont="1" applyFill="1" applyBorder="1" applyAlignment="1">
      <alignment vertical="center" wrapText="1"/>
    </xf>
    <xf numFmtId="0" fontId="54" fillId="0" borderId="71" xfId="0" applyFont="1" applyFill="1" applyBorder="1" applyAlignment="1">
      <alignment vertical="center" wrapText="1"/>
    </xf>
    <xf numFmtId="0" fontId="54" fillId="0" borderId="72" xfId="0" applyFont="1" applyFill="1" applyBorder="1" applyAlignment="1">
      <alignment vertical="center" wrapText="1"/>
    </xf>
    <xf numFmtId="0" fontId="103" fillId="39" borderId="73" xfId="44" applyFont="1" applyFill="1" applyBorder="1" applyAlignment="1" applyProtection="1">
      <alignment horizontal="left" vertical="center" wrapText="1"/>
      <protection/>
    </xf>
    <xf numFmtId="0" fontId="104" fillId="39" borderId="73" xfId="44" applyFont="1" applyFill="1" applyBorder="1" applyAlignment="1" applyProtection="1">
      <alignment horizontal="left" vertical="center" wrapText="1"/>
      <protection/>
    </xf>
    <xf numFmtId="0" fontId="88" fillId="37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" fontId="2" fillId="40" borderId="74" xfId="0" applyNumberFormat="1" applyFont="1" applyFill="1" applyBorder="1" applyAlignment="1" applyProtection="1">
      <alignment wrapText="1"/>
      <protection/>
    </xf>
    <xf numFmtId="165" fontId="5" fillId="34" borderId="75" xfId="0" applyNumberFormat="1" applyFont="1" applyFill="1" applyBorder="1" applyAlignment="1" applyProtection="1">
      <alignment wrapText="1"/>
      <protection/>
    </xf>
    <xf numFmtId="167" fontId="5" fillId="34" borderId="63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4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65" xfId="0" applyNumberFormat="1" applyFont="1" applyFill="1" applyBorder="1" applyAlignment="1" applyProtection="1">
      <alignment horizontal="center" vertical="center" wrapText="1"/>
      <protection/>
    </xf>
    <xf numFmtId="167" fontId="5" fillId="34" borderId="76" xfId="0" applyNumberFormat="1" applyFont="1" applyFill="1" applyBorder="1" applyAlignment="1" applyProtection="1">
      <alignment horizontal="left" vertical="center" wrapText="1" indent="1"/>
      <protection/>
    </xf>
    <xf numFmtId="165" fontId="14" fillId="40" borderId="67" xfId="0" applyNumberFormat="1" applyFont="1" applyFill="1" applyBorder="1" applyAlignment="1" applyProtection="1">
      <alignment horizontal="center" vertical="center" wrapText="1"/>
      <protection/>
    </xf>
    <xf numFmtId="167" fontId="88" fillId="40" borderId="65" xfId="0" applyNumberFormat="1" applyFont="1" applyFill="1" applyBorder="1" applyAlignment="1" applyProtection="1">
      <alignment/>
      <protection/>
    </xf>
    <xf numFmtId="167" fontId="2" fillId="40" borderId="63" xfId="0" applyNumberFormat="1" applyFont="1" applyFill="1" applyBorder="1" applyAlignment="1" applyProtection="1">
      <alignment wrapText="1"/>
      <protection/>
    </xf>
    <xf numFmtId="167" fontId="89" fillId="40" borderId="64" xfId="0" applyNumberFormat="1" applyFont="1" applyFill="1" applyBorder="1" applyAlignment="1" applyProtection="1">
      <alignment/>
      <protection/>
    </xf>
    <xf numFmtId="167" fontId="2" fillId="40" borderId="64" xfId="0" applyNumberFormat="1" applyFont="1" applyFill="1" applyBorder="1" applyAlignment="1" applyProtection="1">
      <alignment wrapText="1"/>
      <protection/>
    </xf>
    <xf numFmtId="167" fontId="5" fillId="34" borderId="77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8" xfId="0" applyNumberFormat="1" applyFont="1" applyFill="1" applyBorder="1" applyAlignment="1" applyProtection="1">
      <alignment horizontal="left" vertical="center" wrapText="1" indent="1"/>
      <protection/>
    </xf>
    <xf numFmtId="167" fontId="5" fillId="34" borderId="79" xfId="0" applyNumberFormat="1" applyFont="1" applyFill="1" applyBorder="1" applyAlignment="1" applyProtection="1">
      <alignment horizontal="left" vertical="center" wrapText="1" indent="1"/>
      <protection/>
    </xf>
    <xf numFmtId="4" fontId="88" fillId="40" borderId="80" xfId="0" applyNumberFormat="1" applyFont="1" applyFill="1" applyBorder="1" applyAlignment="1" applyProtection="1">
      <alignment/>
      <protection/>
    </xf>
    <xf numFmtId="4" fontId="89" fillId="40" borderId="81" xfId="0" applyNumberFormat="1" applyFont="1" applyFill="1" applyBorder="1" applyAlignment="1" applyProtection="1">
      <alignment/>
      <protection/>
    </xf>
    <xf numFmtId="4" fontId="89" fillId="34" borderId="82" xfId="0" applyNumberFormat="1" applyFont="1" applyFill="1" applyBorder="1" applyAlignment="1" applyProtection="1">
      <alignment horizontal="center" vertical="center"/>
      <protection/>
    </xf>
    <xf numFmtId="4" fontId="89" fillId="40" borderId="83" xfId="0" applyNumberFormat="1" applyFont="1" applyFill="1" applyBorder="1" applyAlignment="1" applyProtection="1">
      <alignment horizontal="center" vertical="center" wrapText="1"/>
      <protection/>
    </xf>
    <xf numFmtId="4" fontId="88" fillId="31" borderId="84" xfId="0" applyNumberFormat="1" applyFont="1" applyFill="1" applyBorder="1" applyAlignment="1" applyProtection="1">
      <alignment/>
      <protection/>
    </xf>
    <xf numFmtId="4" fontId="88" fillId="31" borderId="85" xfId="0" applyNumberFormat="1" applyFont="1" applyFill="1" applyBorder="1" applyAlignment="1" applyProtection="1">
      <alignment/>
      <protection/>
    </xf>
    <xf numFmtId="4" fontId="2" fillId="31" borderId="86" xfId="0" applyNumberFormat="1" applyFont="1" applyFill="1" applyBorder="1" applyAlignment="1" applyProtection="1">
      <alignment wrapText="1"/>
      <protection/>
    </xf>
    <xf numFmtId="4" fontId="2" fillId="31" borderId="57" xfId="0" applyNumberFormat="1" applyFont="1" applyFill="1" applyBorder="1" applyAlignment="1" applyProtection="1">
      <alignment wrapText="1"/>
      <protection/>
    </xf>
    <xf numFmtId="4" fontId="89" fillId="31" borderId="87" xfId="0" applyNumberFormat="1" applyFont="1" applyFill="1" applyBorder="1" applyAlignment="1" applyProtection="1">
      <alignment/>
      <protection/>
    </xf>
    <xf numFmtId="4" fontId="89" fillId="31" borderId="88" xfId="0" applyNumberFormat="1" applyFont="1" applyFill="1" applyBorder="1" applyAlignment="1" applyProtection="1">
      <alignment/>
      <protection/>
    </xf>
    <xf numFmtId="4" fontId="88" fillId="31" borderId="89" xfId="0" applyNumberFormat="1" applyFont="1" applyFill="1" applyBorder="1" applyAlignment="1" applyProtection="1">
      <alignment/>
      <protection/>
    </xf>
    <xf numFmtId="4" fontId="88" fillId="31" borderId="90" xfId="0" applyNumberFormat="1" applyFont="1" applyFill="1" applyBorder="1" applyAlignment="1" applyProtection="1">
      <alignment/>
      <protection/>
    </xf>
    <xf numFmtId="4" fontId="64" fillId="0" borderId="10" xfId="0" applyNumberFormat="1" applyFont="1" applyFill="1" applyBorder="1" applyAlignment="1" applyProtection="1">
      <alignment horizontal="center" vertical="center" wrapText="1"/>
      <protection/>
    </xf>
    <xf numFmtId="4" fontId="64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05" fillId="0" borderId="0" xfId="0" applyNumberFormat="1" applyFont="1" applyAlignment="1">
      <alignment/>
    </xf>
    <xf numFmtId="4" fontId="105" fillId="0" borderId="0" xfId="0" applyNumberFormat="1" applyFont="1" applyAlignment="1" applyProtection="1">
      <alignment/>
      <protection/>
    </xf>
    <xf numFmtId="0" fontId="2" fillId="0" borderId="9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 wrapText="1"/>
    </xf>
    <xf numFmtId="4" fontId="93" fillId="31" borderId="92" xfId="0" applyNumberFormat="1" applyFont="1" applyFill="1" applyBorder="1" applyAlignment="1" applyProtection="1">
      <alignment horizontal="center" vertical="center" wrapText="1"/>
      <protection/>
    </xf>
    <xf numFmtId="4" fontId="93" fillId="40" borderId="92" xfId="0" applyNumberFormat="1" applyFont="1" applyFill="1" applyBorder="1" applyAlignment="1" applyProtection="1">
      <alignment horizontal="center" vertical="center" wrapText="1"/>
      <protection/>
    </xf>
    <xf numFmtId="0" fontId="5" fillId="41" borderId="92" xfId="0" applyFont="1" applyFill="1" applyBorder="1" applyAlignment="1">
      <alignment horizontal="left" vertical="center" indent="1"/>
    </xf>
    <xf numFmtId="0" fontId="5" fillId="42" borderId="92" xfId="0" applyFont="1" applyFill="1" applyBorder="1" applyAlignment="1">
      <alignment horizontal="left" vertical="center" indent="1"/>
    </xf>
    <xf numFmtId="0" fontId="2" fillId="0" borderId="93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165" fontId="104" fillId="39" borderId="94" xfId="44" applyNumberFormat="1" applyFont="1" applyFill="1" applyBorder="1" applyAlignment="1" applyProtection="1">
      <alignment horizontal="left" vertical="center" wrapText="1" indent="1"/>
      <protection locked="0"/>
    </xf>
    <xf numFmtId="165" fontId="5" fillId="34" borderId="95" xfId="0" applyNumberFormat="1" applyFont="1" applyFill="1" applyBorder="1" applyAlignment="1" applyProtection="1">
      <alignment wrapText="1"/>
      <protection/>
    </xf>
    <xf numFmtId="165" fontId="5" fillId="34" borderId="61" xfId="0" applyNumberFormat="1" applyFont="1" applyFill="1" applyBorder="1" applyAlignment="1" applyProtection="1">
      <alignment wrapText="1"/>
      <protection/>
    </xf>
    <xf numFmtId="167" fontId="2" fillId="40" borderId="76" xfId="0" applyNumberFormat="1" applyFont="1" applyFill="1" applyBorder="1" applyAlignment="1" applyProtection="1">
      <alignment wrapText="1"/>
      <protection/>
    </xf>
    <xf numFmtId="4" fontId="2" fillId="31" borderId="96" xfId="0" applyNumberFormat="1" applyFont="1" applyFill="1" applyBorder="1" applyAlignment="1" applyProtection="1">
      <alignment wrapText="1"/>
      <protection/>
    </xf>
    <xf numFmtId="4" fontId="2" fillId="31" borderId="58" xfId="0" applyNumberFormat="1" applyFont="1" applyFill="1" applyBorder="1" applyAlignment="1" applyProtection="1">
      <alignment wrapText="1"/>
      <protection/>
    </xf>
    <xf numFmtId="4" fontId="2" fillId="40" borderId="97" xfId="0" applyNumberFormat="1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/>
      <protection/>
    </xf>
    <xf numFmtId="165" fontId="5" fillId="34" borderId="19" xfId="0" applyNumberFormat="1" applyFont="1" applyFill="1" applyBorder="1" applyAlignment="1" applyProtection="1">
      <alignment wrapText="1"/>
      <protection locked="0"/>
    </xf>
    <xf numFmtId="165" fontId="5" fillId="34" borderId="22" xfId="0" applyNumberFormat="1" applyFont="1" applyFill="1" applyBorder="1" applyAlignment="1" applyProtection="1">
      <alignment wrapText="1"/>
      <protection locked="0"/>
    </xf>
    <xf numFmtId="165" fontId="5" fillId="34" borderId="33" xfId="0" applyNumberFormat="1" applyFont="1" applyFill="1" applyBorder="1" applyAlignment="1" applyProtection="1">
      <alignment wrapText="1"/>
      <protection/>
    </xf>
    <xf numFmtId="165" fontId="5" fillId="34" borderId="27" xfId="0" applyNumberFormat="1" applyFont="1" applyFill="1" applyBorder="1" applyAlignment="1" applyProtection="1">
      <alignment wrapText="1"/>
      <protection locked="0"/>
    </xf>
    <xf numFmtId="165" fontId="5" fillId="34" borderId="98" xfId="0" applyNumberFormat="1" applyFont="1" applyFill="1" applyBorder="1" applyAlignment="1" applyProtection="1">
      <alignment wrapText="1"/>
      <protection/>
    </xf>
    <xf numFmtId="166" fontId="89" fillId="34" borderId="0" xfId="0" applyNumberFormat="1" applyFont="1" applyFill="1" applyBorder="1" applyAlignment="1" applyProtection="1">
      <alignment/>
      <protection/>
    </xf>
    <xf numFmtId="167" fontId="5" fillId="40" borderId="98" xfId="0" applyNumberFormat="1" applyFont="1" applyFill="1" applyBorder="1" applyAlignment="1" applyProtection="1">
      <alignment wrapText="1"/>
      <protection/>
    </xf>
    <xf numFmtId="4" fontId="5" fillId="31" borderId="99" xfId="0" applyNumberFormat="1" applyFont="1" applyFill="1" applyBorder="1" applyAlignment="1" applyProtection="1">
      <alignment wrapText="1"/>
      <protection/>
    </xf>
    <xf numFmtId="4" fontId="5" fillId="31" borderId="26" xfId="0" applyNumberFormat="1" applyFont="1" applyFill="1" applyBorder="1" applyAlignment="1" applyProtection="1">
      <alignment wrapText="1"/>
      <protection/>
    </xf>
    <xf numFmtId="4" fontId="5" fillId="40" borderId="100" xfId="0" applyNumberFormat="1" applyFont="1" applyFill="1" applyBorder="1" applyAlignment="1" applyProtection="1">
      <alignment wrapText="1"/>
      <protection/>
    </xf>
    <xf numFmtId="0" fontId="89" fillId="0" borderId="0" xfId="0" applyFont="1" applyAlignment="1" applyProtection="1">
      <alignment/>
      <protection/>
    </xf>
    <xf numFmtId="165" fontId="2" fillId="33" borderId="67" xfId="0" applyNumberFormat="1" applyFont="1" applyFill="1" applyBorder="1" applyAlignment="1" applyProtection="1">
      <alignment wrapText="1"/>
      <protection locked="0"/>
    </xf>
    <xf numFmtId="165" fontId="2" fillId="33" borderId="101" xfId="0" applyNumberFormat="1" applyFont="1" applyFill="1" applyBorder="1" applyAlignment="1" applyProtection="1">
      <alignment wrapText="1"/>
      <protection locked="0"/>
    </xf>
    <xf numFmtId="165" fontId="5" fillId="34" borderId="102" xfId="0" applyNumberFormat="1" applyFont="1" applyFill="1" applyBorder="1" applyAlignment="1" applyProtection="1">
      <alignment wrapText="1"/>
      <protection/>
    </xf>
    <xf numFmtId="165" fontId="2" fillId="33" borderId="103" xfId="0" applyNumberFormat="1" applyFont="1" applyFill="1" applyBorder="1" applyAlignment="1" applyProtection="1">
      <alignment wrapText="1"/>
      <protection locked="0"/>
    </xf>
    <xf numFmtId="167" fontId="2" fillId="40" borderId="66" xfId="0" applyNumberFormat="1" applyFont="1" applyFill="1" applyBorder="1" applyAlignment="1" applyProtection="1">
      <alignment wrapText="1"/>
      <protection/>
    </xf>
    <xf numFmtId="4" fontId="2" fillId="31" borderId="104" xfId="0" applyNumberFormat="1" applyFont="1" applyFill="1" applyBorder="1" applyAlignment="1" applyProtection="1">
      <alignment wrapText="1"/>
      <protection/>
    </xf>
    <xf numFmtId="4" fontId="2" fillId="31" borderId="71" xfId="0" applyNumberFormat="1" applyFont="1" applyFill="1" applyBorder="1" applyAlignment="1" applyProtection="1">
      <alignment wrapText="1"/>
      <protection/>
    </xf>
    <xf numFmtId="4" fontId="2" fillId="40" borderId="105" xfId="0" applyNumberFormat="1" applyFont="1" applyFill="1" applyBorder="1" applyAlignment="1" applyProtection="1">
      <alignment wrapText="1"/>
      <protection/>
    </xf>
    <xf numFmtId="167" fontId="5" fillId="34" borderId="66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Fill="1" applyAlignment="1" applyProtection="1">
      <alignment/>
      <protection/>
    </xf>
    <xf numFmtId="165" fontId="106" fillId="34" borderId="19" xfId="0" applyNumberFormat="1" applyFont="1" applyFill="1" applyBorder="1" applyAlignment="1" applyProtection="1">
      <alignment wrapText="1"/>
      <protection locked="0"/>
    </xf>
    <xf numFmtId="165" fontId="106" fillId="34" borderId="22" xfId="0" applyNumberFormat="1" applyFont="1" applyFill="1" applyBorder="1" applyAlignment="1" applyProtection="1">
      <alignment wrapText="1"/>
      <protection locked="0"/>
    </xf>
    <xf numFmtId="165" fontId="106" fillId="34" borderId="33" xfId="0" applyNumberFormat="1" applyFont="1" applyFill="1" applyBorder="1" applyAlignment="1" applyProtection="1">
      <alignment wrapText="1"/>
      <protection/>
    </xf>
    <xf numFmtId="165" fontId="106" fillId="34" borderId="27" xfId="0" applyNumberFormat="1" applyFont="1" applyFill="1" applyBorder="1" applyAlignment="1" applyProtection="1">
      <alignment wrapText="1"/>
      <protection locked="0"/>
    </xf>
    <xf numFmtId="165" fontId="106" fillId="34" borderId="98" xfId="0" applyNumberFormat="1" applyFont="1" applyFill="1" applyBorder="1" applyAlignment="1" applyProtection="1">
      <alignment wrapText="1"/>
      <protection/>
    </xf>
    <xf numFmtId="166" fontId="106" fillId="0" borderId="0" xfId="0" applyNumberFormat="1" applyFont="1" applyBorder="1" applyAlignment="1" applyProtection="1">
      <alignment vertical="center"/>
      <protection/>
    </xf>
    <xf numFmtId="166" fontId="106" fillId="34" borderId="0" xfId="0" applyNumberFormat="1" applyFont="1" applyFill="1" applyBorder="1" applyAlignment="1" applyProtection="1">
      <alignment vertical="center"/>
      <protection/>
    </xf>
    <xf numFmtId="167" fontId="106" fillId="40" borderId="98" xfId="0" applyNumberFormat="1" applyFont="1" applyFill="1" applyBorder="1" applyAlignment="1" applyProtection="1">
      <alignment wrapText="1"/>
      <protection/>
    </xf>
    <xf numFmtId="4" fontId="106" fillId="31" borderId="99" xfId="0" applyNumberFormat="1" applyFont="1" applyFill="1" applyBorder="1" applyAlignment="1" applyProtection="1">
      <alignment wrapText="1"/>
      <protection/>
    </xf>
    <xf numFmtId="4" fontId="106" fillId="31" borderId="26" xfId="0" applyNumberFormat="1" applyFont="1" applyFill="1" applyBorder="1" applyAlignment="1" applyProtection="1">
      <alignment wrapText="1"/>
      <protection/>
    </xf>
    <xf numFmtId="4" fontId="106" fillId="40" borderId="100" xfId="0" applyNumberFormat="1" applyFont="1" applyFill="1" applyBorder="1" applyAlignment="1" applyProtection="1">
      <alignment wrapText="1"/>
      <protection/>
    </xf>
    <xf numFmtId="167" fontId="106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106" fillId="0" borderId="0" xfId="0" applyFont="1" applyAlignment="1" applyProtection="1">
      <alignment/>
      <protection/>
    </xf>
    <xf numFmtId="166" fontId="89" fillId="34" borderId="0" xfId="0" applyNumberFormat="1" applyFont="1" applyFill="1" applyBorder="1" applyAlignment="1" applyProtection="1">
      <alignment vertical="center"/>
      <protection/>
    </xf>
    <xf numFmtId="167" fontId="5" fillId="34" borderId="98" xfId="0" applyNumberFormat="1" applyFont="1" applyFill="1" applyBorder="1" applyAlignment="1" applyProtection="1">
      <alignment horizontal="left" vertical="center" wrapText="1" inden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167" fontId="5" fillId="34" borderId="63" xfId="0" applyNumberFormat="1" applyFont="1" applyFill="1" applyBorder="1" applyAlignment="1" applyProtection="1">
      <alignment horizontal="left" wrapText="1" indent="1"/>
      <protection/>
    </xf>
    <xf numFmtId="167" fontId="5" fillId="34" borderId="76" xfId="0" applyNumberFormat="1" applyFont="1" applyFill="1" applyBorder="1" applyAlignment="1" applyProtection="1">
      <alignment horizontal="left" wrapText="1" indent="1"/>
      <protection/>
    </xf>
    <xf numFmtId="167" fontId="5" fillId="34" borderId="98" xfId="0" applyNumberFormat="1" applyFont="1" applyFill="1" applyBorder="1" applyAlignment="1" applyProtection="1">
      <alignment horizontal="left" wrapText="1" indent="1"/>
      <protection/>
    </xf>
    <xf numFmtId="0" fontId="5" fillId="43" borderId="106" xfId="0" applyFont="1" applyFill="1" applyBorder="1" applyAlignment="1">
      <alignment horizontal="center" vertical="center" wrapText="1"/>
    </xf>
    <xf numFmtId="0" fontId="5" fillId="43" borderId="107" xfId="0" applyFont="1" applyFill="1" applyBorder="1" applyAlignment="1">
      <alignment horizontal="center" vertical="center" wrapText="1"/>
    </xf>
    <xf numFmtId="0" fontId="5" fillId="43" borderId="108" xfId="0" applyFont="1" applyFill="1" applyBorder="1" applyAlignment="1">
      <alignment horizontal="center" vertical="center" wrapText="1"/>
    </xf>
    <xf numFmtId="0" fontId="89" fillId="34" borderId="109" xfId="0" applyFont="1" applyFill="1" applyBorder="1" applyAlignment="1" applyProtection="1">
      <alignment horizontal="center" vertical="center" wrapText="1"/>
      <protection/>
    </xf>
    <xf numFmtId="0" fontId="89" fillId="34" borderId="110" xfId="0" applyFont="1" applyFill="1" applyBorder="1" applyAlignment="1" applyProtection="1">
      <alignment horizontal="center" vertical="center" wrapText="1"/>
      <protection/>
    </xf>
    <xf numFmtId="0" fontId="2" fillId="0" borderId="111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2" fillId="0" borderId="112" xfId="0" applyFont="1" applyFill="1" applyBorder="1" applyAlignment="1">
      <alignment horizontal="left" vertical="center" wrapText="1" indent="1"/>
    </xf>
    <xf numFmtId="0" fontId="2" fillId="0" borderId="70" xfId="0" applyFont="1" applyFill="1" applyBorder="1" applyAlignment="1">
      <alignment horizontal="left" vertical="center" wrapText="1" indent="1"/>
    </xf>
    <xf numFmtId="0" fontId="2" fillId="0" borderId="71" xfId="0" applyFont="1" applyFill="1" applyBorder="1" applyAlignment="1">
      <alignment horizontal="left" vertical="center" wrapText="1" indent="1"/>
    </xf>
    <xf numFmtId="0" fontId="2" fillId="0" borderId="7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107" fillId="40" borderId="113" xfId="0" applyFont="1" applyFill="1" applyBorder="1" applyAlignment="1" applyProtection="1">
      <alignment horizontal="center" vertical="center" wrapText="1"/>
      <protection/>
    </xf>
    <xf numFmtId="0" fontId="5" fillId="38" borderId="17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4" fontId="107" fillId="44" borderId="109" xfId="0" applyNumberFormat="1" applyFont="1" applyFill="1" applyBorder="1" applyAlignment="1" applyProtection="1">
      <alignment horizontal="center" vertical="center" wrapText="1"/>
      <protection/>
    </xf>
    <xf numFmtId="4" fontId="107" fillId="44" borderId="113" xfId="0" applyNumberFormat="1" applyFont="1" applyFill="1" applyBorder="1" applyAlignment="1" applyProtection="1">
      <alignment horizontal="center" vertical="center" wrapText="1"/>
      <protection/>
    </xf>
    <xf numFmtId="165" fontId="19" fillId="40" borderId="114" xfId="0" applyNumberFormat="1" applyFont="1" applyFill="1" applyBorder="1" applyAlignment="1" applyProtection="1">
      <alignment horizontal="center" vertical="center" wrapText="1"/>
      <protection/>
    </xf>
    <xf numFmtId="165" fontId="19" fillId="40" borderId="115" xfId="0" applyNumberFormat="1" applyFont="1" applyFill="1" applyBorder="1" applyAlignment="1" applyProtection="1">
      <alignment horizontal="center" vertical="center" wrapText="1"/>
      <protection/>
    </xf>
    <xf numFmtId="0" fontId="103" fillId="39" borderId="0" xfId="44" applyFont="1" applyFill="1" applyBorder="1" applyAlignment="1" applyProtection="1">
      <alignment horizontal="left" vertical="center" wrapText="1"/>
      <protection/>
    </xf>
    <xf numFmtId="0" fontId="5" fillId="43" borderId="17" xfId="0" applyFont="1" applyFill="1" applyBorder="1" applyAlignment="1">
      <alignment horizontal="center" vertical="center" wrapText="1"/>
    </xf>
    <xf numFmtId="0" fontId="5" fillId="43" borderId="6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10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03" xfId="0" applyFont="1" applyFill="1" applyBorder="1" applyAlignment="1">
      <alignment horizontal="left" vertical="center" wrapText="1" indent="1"/>
    </xf>
    <xf numFmtId="0" fontId="2" fillId="0" borderId="116" xfId="0" applyFont="1" applyFill="1" applyBorder="1" applyAlignment="1">
      <alignment horizontal="center" vertical="center" wrapText="1"/>
    </xf>
    <xf numFmtId="0" fontId="0" fillId="0" borderId="117" xfId="0" applyBorder="1" applyAlignment="1">
      <alignment/>
    </xf>
    <xf numFmtId="0" fontId="54" fillId="0" borderId="2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1" xfId="0" applyFont="1" applyFill="1" applyBorder="1" applyAlignment="1">
      <alignment horizontal="center" vertical="center" wrapText="1"/>
    </xf>
    <xf numFmtId="0" fontId="2" fillId="33" borderId="118" xfId="0" applyFont="1" applyFill="1" applyBorder="1" applyAlignment="1" applyProtection="1">
      <alignment horizontal="center" vertical="center"/>
      <protection locked="0"/>
    </xf>
    <xf numFmtId="0" fontId="2" fillId="33" borderId="119" xfId="0" applyFont="1" applyFill="1" applyBorder="1" applyAlignment="1" applyProtection="1">
      <alignment horizontal="center" vertical="center"/>
      <protection locked="0"/>
    </xf>
    <xf numFmtId="0" fontId="2" fillId="33" borderId="120" xfId="0" applyFont="1" applyFill="1" applyBorder="1" applyAlignment="1" applyProtection="1">
      <alignment horizontal="center" vertical="center"/>
      <protection locked="0"/>
    </xf>
    <xf numFmtId="0" fontId="93" fillId="34" borderId="121" xfId="0" applyFont="1" applyFill="1" applyBorder="1" applyAlignment="1" applyProtection="1">
      <alignment horizontal="center" vertical="center" wrapText="1"/>
      <protection/>
    </xf>
    <xf numFmtId="0" fontId="93" fillId="34" borderId="122" xfId="0" applyFont="1" applyFill="1" applyBorder="1" applyAlignment="1" applyProtection="1">
      <alignment horizontal="center" vertical="center" wrapText="1"/>
      <protection/>
    </xf>
    <xf numFmtId="0" fontId="89" fillId="34" borderId="121" xfId="0" applyFont="1" applyFill="1" applyBorder="1" applyAlignment="1" applyProtection="1">
      <alignment horizontal="center" vertical="center" wrapText="1"/>
      <protection/>
    </xf>
    <xf numFmtId="0" fontId="89" fillId="34" borderId="122" xfId="0" applyFont="1" applyFill="1" applyBorder="1" applyAlignment="1" applyProtection="1">
      <alignment horizontal="center" vertical="center" wrapText="1"/>
      <protection/>
    </xf>
    <xf numFmtId="0" fontId="2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left" vertical="center" wrapText="1" indent="1"/>
    </xf>
    <xf numFmtId="0" fontId="107" fillId="34" borderId="114" xfId="0" applyFont="1" applyFill="1" applyBorder="1" applyAlignment="1" applyProtection="1">
      <alignment horizontal="center" vertical="center" wrapText="1"/>
      <protection/>
    </xf>
    <xf numFmtId="0" fontId="107" fillId="34" borderId="122" xfId="0" applyFont="1" applyFill="1" applyBorder="1" applyAlignment="1" applyProtection="1">
      <alignment horizontal="center" vertical="center" wrapText="1"/>
      <protection/>
    </xf>
    <xf numFmtId="0" fontId="5" fillId="38" borderId="38" xfId="0" applyFont="1" applyFill="1" applyBorder="1" applyAlignment="1">
      <alignment horizontal="center" vertical="center" wrapText="1"/>
    </xf>
    <xf numFmtId="165" fontId="19" fillId="36" borderId="114" xfId="0" applyNumberFormat="1" applyFont="1" applyFill="1" applyBorder="1" applyAlignment="1" applyProtection="1">
      <alignment horizontal="center" vertical="center" wrapText="1"/>
      <protection/>
    </xf>
    <xf numFmtId="165" fontId="19" fillId="36" borderId="115" xfId="0" applyNumberFormat="1" applyFont="1" applyFill="1" applyBorder="1" applyAlignment="1" applyProtection="1">
      <alignment horizontal="center" vertical="center" wrapText="1"/>
      <protection/>
    </xf>
    <xf numFmtId="0" fontId="88" fillId="0" borderId="58" xfId="0" applyFont="1" applyFill="1" applyBorder="1" applyAlignment="1">
      <alignment horizontal="left" vertical="center" wrapText="1" indent="1"/>
    </xf>
    <xf numFmtId="0" fontId="108" fillId="38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2" fillId="0" borderId="126" xfId="0" applyFont="1" applyFill="1" applyBorder="1" applyAlignment="1">
      <alignment horizontal="left" vertical="center" wrapText="1" indent="1"/>
    </xf>
    <xf numFmtId="0" fontId="2" fillId="0" borderId="127" xfId="0" applyFont="1" applyFill="1" applyBorder="1" applyAlignment="1">
      <alignment horizontal="left" vertical="center" wrapText="1" indent="1"/>
    </xf>
    <xf numFmtId="0" fontId="2" fillId="0" borderId="128" xfId="0" applyFont="1" applyFill="1" applyBorder="1" applyAlignment="1">
      <alignment horizontal="left" vertical="center" wrapText="1" indent="1"/>
    </xf>
    <xf numFmtId="0" fontId="2" fillId="0" borderId="129" xfId="0" applyFont="1" applyFill="1" applyBorder="1" applyAlignment="1">
      <alignment horizontal="left" vertical="center" wrapText="1" indent="1"/>
    </xf>
    <xf numFmtId="0" fontId="2" fillId="0" borderId="130" xfId="0" applyFont="1" applyFill="1" applyBorder="1" applyAlignment="1">
      <alignment horizontal="left" vertical="center" wrapText="1" indent="1"/>
    </xf>
    <xf numFmtId="0" fontId="2" fillId="0" borderId="131" xfId="0" applyFont="1" applyFill="1" applyBorder="1" applyAlignment="1">
      <alignment horizontal="left" vertical="center" wrapText="1" indent="1"/>
    </xf>
    <xf numFmtId="0" fontId="2" fillId="0" borderId="132" xfId="0" applyFont="1" applyFill="1" applyBorder="1" applyAlignment="1">
      <alignment horizontal="left" vertical="center" wrapText="1" indent="1"/>
    </xf>
    <xf numFmtId="0" fontId="5" fillId="43" borderId="133" xfId="0" applyFont="1" applyFill="1" applyBorder="1" applyAlignment="1">
      <alignment horizontal="center" vertical="center" wrapText="1"/>
    </xf>
    <xf numFmtId="0" fontId="108" fillId="38" borderId="124" xfId="0" applyNumberFormat="1" applyFont="1" applyFill="1" applyBorder="1" applyAlignment="1" applyProtection="1">
      <alignment horizontal="center" vertical="center" wrapText="1"/>
      <protection/>
    </xf>
    <xf numFmtId="0" fontId="108" fillId="38" borderId="125" xfId="0" applyNumberFormat="1" applyFont="1" applyFill="1" applyBorder="1" applyAlignment="1" applyProtection="1">
      <alignment horizontal="center" vertical="center" wrapText="1"/>
      <protection/>
    </xf>
    <xf numFmtId="0" fontId="108" fillId="38" borderId="134" xfId="0" applyFont="1" applyFill="1" applyBorder="1" applyAlignment="1" applyProtection="1">
      <alignment horizontal="center" vertical="center" wrapText="1"/>
      <protection/>
    </xf>
    <xf numFmtId="0" fontId="108" fillId="38" borderId="135" xfId="0" applyFont="1" applyFill="1" applyBorder="1" applyAlignment="1" applyProtection="1">
      <alignment horizontal="center" vertical="center" wrapText="1"/>
      <protection/>
    </xf>
    <xf numFmtId="0" fontId="108" fillId="38" borderId="129" xfId="0" applyFont="1" applyFill="1" applyBorder="1" applyAlignment="1" applyProtection="1">
      <alignment horizontal="center" vertical="center" wrapText="1"/>
      <protection/>
    </xf>
    <xf numFmtId="0" fontId="108" fillId="38" borderId="136" xfId="0" applyFont="1" applyFill="1" applyBorder="1" applyAlignment="1" applyProtection="1">
      <alignment horizontal="center" vertical="center" wrapText="1"/>
      <protection/>
    </xf>
    <xf numFmtId="0" fontId="108" fillId="38" borderId="137" xfId="0" applyFont="1" applyFill="1" applyBorder="1" applyAlignment="1" applyProtection="1">
      <alignment horizontal="center" vertical="center" wrapText="1"/>
      <protection/>
    </xf>
    <xf numFmtId="0" fontId="108" fillId="38" borderId="138" xfId="0" applyFont="1" applyFill="1" applyBorder="1" applyAlignment="1" applyProtection="1">
      <alignment horizontal="center" vertical="center" wrapText="1"/>
      <protection/>
    </xf>
    <xf numFmtId="0" fontId="2" fillId="0" borderId="139" xfId="0" applyFont="1" applyFill="1" applyBorder="1" applyAlignment="1">
      <alignment horizontal="left" vertical="center" wrapText="1" indent="1"/>
    </xf>
    <xf numFmtId="0" fontId="2" fillId="0" borderId="140" xfId="0" applyFont="1" applyFill="1" applyBorder="1" applyAlignment="1">
      <alignment horizontal="left" vertical="center" wrapText="1" indent="1"/>
    </xf>
    <xf numFmtId="0" fontId="2" fillId="0" borderId="141" xfId="0" applyFont="1" applyFill="1" applyBorder="1" applyAlignment="1">
      <alignment horizontal="left" vertical="center" wrapText="1" indent="1"/>
    </xf>
    <xf numFmtId="0" fontId="88" fillId="0" borderId="142" xfId="0" applyFont="1" applyBorder="1" applyAlignment="1">
      <alignment horizontal="left" vertical="center" wrapText="1" indent="1"/>
    </xf>
    <xf numFmtId="0" fontId="88" fillId="0" borderId="140" xfId="0" applyFont="1" applyBorder="1" applyAlignment="1">
      <alignment horizontal="left" vertical="center" wrapText="1" indent="1"/>
    </xf>
    <xf numFmtId="0" fontId="88" fillId="0" borderId="141" xfId="0" applyFont="1" applyBorder="1" applyAlignment="1">
      <alignment horizontal="left" vertical="center" wrapText="1" indent="1"/>
    </xf>
    <xf numFmtId="0" fontId="109" fillId="40" borderId="143" xfId="0" applyFont="1" applyFill="1" applyBorder="1" applyAlignment="1">
      <alignment horizontal="center" vertical="center" wrapText="1"/>
    </xf>
    <xf numFmtId="0" fontId="109" fillId="40" borderId="144" xfId="0" applyFont="1" applyFill="1" applyBorder="1" applyAlignment="1">
      <alignment horizontal="center" vertical="center" wrapText="1"/>
    </xf>
    <xf numFmtId="0" fontId="88" fillId="0" borderId="142" xfId="0" applyFont="1" applyBorder="1" applyAlignment="1">
      <alignment horizontal="left" vertical="center" indent="1"/>
    </xf>
    <xf numFmtId="0" fontId="88" fillId="0" borderId="140" xfId="0" applyFont="1" applyBorder="1" applyAlignment="1">
      <alignment horizontal="left" vertical="center" indent="1"/>
    </xf>
    <xf numFmtId="0" fontId="88" fillId="0" borderId="141" xfId="0" applyFont="1" applyBorder="1" applyAlignment="1">
      <alignment horizontal="left" vertical="center" indent="1"/>
    </xf>
    <xf numFmtId="0" fontId="0" fillId="0" borderId="142" xfId="0" applyBorder="1" applyAlignment="1">
      <alignment horizontal="left" vertical="center" indent="1"/>
    </xf>
    <xf numFmtId="0" fontId="0" fillId="0" borderId="140" xfId="0" applyBorder="1" applyAlignment="1">
      <alignment horizontal="left" vertical="center" indent="1"/>
    </xf>
    <xf numFmtId="0" fontId="0" fillId="0" borderId="141" xfId="0" applyBorder="1" applyAlignment="1">
      <alignment horizontal="left" vertical="center" indent="1"/>
    </xf>
    <xf numFmtId="0" fontId="104" fillId="39" borderId="0" xfId="44" applyFont="1" applyFill="1" applyBorder="1" applyAlignment="1" applyProtection="1">
      <alignment horizontal="left" vertical="center" wrapText="1"/>
      <protection/>
    </xf>
    <xf numFmtId="0" fontId="5" fillId="43" borderId="145" xfId="0" applyFont="1" applyFill="1" applyBorder="1" applyAlignment="1">
      <alignment horizontal="center" vertical="center" wrapText="1"/>
    </xf>
    <xf numFmtId="0" fontId="5" fillId="43" borderId="146" xfId="0" applyFont="1" applyFill="1" applyBorder="1" applyAlignment="1">
      <alignment horizontal="center" vertical="center" wrapText="1"/>
    </xf>
    <xf numFmtId="0" fontId="5" fillId="43" borderId="147" xfId="0" applyFont="1" applyFill="1" applyBorder="1" applyAlignment="1">
      <alignment horizontal="center" vertical="center" wrapText="1"/>
    </xf>
    <xf numFmtId="4" fontId="89" fillId="34" borderId="143" xfId="0" applyNumberFormat="1" applyFont="1" applyFill="1" applyBorder="1" applyAlignment="1" applyProtection="1">
      <alignment horizontal="center" vertical="center" wrapText="1"/>
      <protection/>
    </xf>
    <xf numFmtId="4" fontId="89" fillId="34" borderId="148" xfId="0" applyNumberFormat="1" applyFont="1" applyFill="1" applyBorder="1" applyAlignment="1" applyProtection="1">
      <alignment horizontal="center" vertical="center" wrapText="1"/>
      <protection/>
    </xf>
    <xf numFmtId="4" fontId="89" fillId="34" borderId="68" xfId="0" applyNumberFormat="1" applyFont="1" applyFill="1" applyBorder="1" applyAlignment="1" applyProtection="1">
      <alignment horizontal="center" vertical="center" wrapText="1"/>
      <protection/>
    </xf>
    <xf numFmtId="4" fontId="89" fillId="34" borderId="149" xfId="0" applyNumberFormat="1" applyFont="1" applyFill="1" applyBorder="1" applyAlignment="1" applyProtection="1">
      <alignment horizontal="center" vertical="center" wrapText="1"/>
      <protection/>
    </xf>
    <xf numFmtId="4" fontId="89" fillId="34" borderId="150" xfId="0" applyNumberFormat="1" applyFont="1" applyFill="1" applyBorder="1" applyAlignment="1" applyProtection="1">
      <alignment horizontal="center" vertical="center" wrapText="1"/>
      <protection/>
    </xf>
    <xf numFmtId="4" fontId="89" fillId="34" borderId="151" xfId="0" applyNumberFormat="1" applyFont="1" applyFill="1" applyBorder="1" applyAlignment="1" applyProtection="1">
      <alignment horizontal="center" vertical="center" wrapText="1"/>
      <protection/>
    </xf>
    <xf numFmtId="0" fontId="2" fillId="0" borderId="142" xfId="0" applyFont="1" applyFill="1" applyBorder="1" applyAlignment="1">
      <alignment horizontal="left" vertical="center" wrapText="1" inden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0" fillId="0" borderId="145" xfId="0" applyBorder="1" applyAlignment="1">
      <alignment horizontal="left" vertical="center" wrapText="1" indent="1"/>
    </xf>
    <xf numFmtId="0" fontId="0" fillId="0" borderId="127" xfId="0" applyBorder="1" applyAlignment="1">
      <alignment horizontal="left" vertical="center" wrapText="1" indent="1"/>
    </xf>
    <xf numFmtId="0" fontId="0" fillId="0" borderId="128" xfId="0" applyBorder="1" applyAlignment="1">
      <alignment horizontal="left" vertical="center" wrapText="1" indent="1"/>
    </xf>
    <xf numFmtId="0" fontId="0" fillId="0" borderId="14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31" xfId="0" applyBorder="1" applyAlignment="1">
      <alignment horizontal="left" vertical="center" wrapText="1" indent="1"/>
    </xf>
    <xf numFmtId="0" fontId="0" fillId="0" borderId="132" xfId="0" applyBorder="1" applyAlignment="1">
      <alignment horizontal="left" vertical="center" wrapText="1" indent="1"/>
    </xf>
    <xf numFmtId="167" fontId="93" fillId="40" borderId="152" xfId="0" applyNumberFormat="1" applyFont="1" applyFill="1" applyBorder="1" applyAlignment="1" applyProtection="1">
      <alignment horizontal="center" vertical="center" wrapText="1"/>
      <protection/>
    </xf>
    <xf numFmtId="167" fontId="93" fillId="40" borderId="153" xfId="0" applyNumberFormat="1" applyFont="1" applyFill="1" applyBorder="1" applyAlignment="1" applyProtection="1">
      <alignment horizontal="center" vertical="center" wrapText="1"/>
      <protection/>
    </xf>
    <xf numFmtId="0" fontId="89" fillId="34" borderId="21" xfId="0" applyFont="1" applyFill="1" applyBorder="1" applyAlignment="1" applyProtection="1">
      <alignment horizontal="center" vertical="center" wrapText="1"/>
      <protection/>
    </xf>
    <xf numFmtId="0" fontId="89" fillId="34" borderId="32" xfId="0" applyFont="1" applyFill="1" applyBorder="1" applyAlignment="1" applyProtection="1">
      <alignment horizontal="center" vertical="center" wrapText="1"/>
      <protection/>
    </xf>
    <xf numFmtId="0" fontId="89" fillId="34" borderId="101" xfId="0" applyFont="1" applyFill="1" applyBorder="1" applyAlignment="1" applyProtection="1">
      <alignment horizontal="center" vertical="center" wrapText="1"/>
      <protection/>
    </xf>
    <xf numFmtId="0" fontId="89" fillId="34" borderId="103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Alignment="1" applyProtection="1">
      <alignment horizontal="left"/>
      <protection/>
    </xf>
    <xf numFmtId="165" fontId="5" fillId="40" borderId="20" xfId="0" applyNumberFormat="1" applyFont="1" applyFill="1" applyBorder="1" applyAlignment="1" applyProtection="1">
      <alignment horizontal="center" vertical="center" wrapText="1"/>
      <protection/>
    </xf>
    <xf numFmtId="165" fontId="5" fillId="40" borderId="57" xfId="0" applyNumberFormat="1" applyFont="1" applyFill="1" applyBorder="1" applyAlignment="1" applyProtection="1">
      <alignment horizontal="center" vertical="center" wrapText="1"/>
      <protection/>
    </xf>
    <xf numFmtId="165" fontId="5" fillId="40" borderId="31" xfId="0" applyNumberFormat="1" applyFont="1" applyFill="1" applyBorder="1" applyAlignment="1" applyProtection="1">
      <alignment horizontal="center" vertical="center" wrapText="1"/>
      <protection/>
    </xf>
    <xf numFmtId="0" fontId="93" fillId="34" borderId="17" xfId="0" applyFont="1" applyFill="1" applyBorder="1" applyAlignment="1" applyProtection="1">
      <alignment horizontal="center" vertical="center" wrapText="1"/>
      <protection/>
    </xf>
    <xf numFmtId="0" fontId="93" fillId="34" borderId="67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center" vertical="center" wrapText="1"/>
      <protection/>
    </xf>
    <xf numFmtId="4" fontId="89" fillId="44" borderId="10" xfId="0" applyNumberFormat="1" applyFont="1" applyFill="1" applyBorder="1" applyAlignment="1" applyProtection="1">
      <alignment horizontal="center" vertical="center" wrapText="1"/>
      <protection/>
    </xf>
    <xf numFmtId="4" fontId="89" fillId="44" borderId="20" xfId="0" applyNumberFormat="1" applyFont="1" applyFill="1" applyBorder="1" applyAlignment="1" applyProtection="1">
      <alignment horizontal="center" vertical="center" wrapText="1"/>
      <protection/>
    </xf>
    <xf numFmtId="165" fontId="5" fillId="36" borderId="17" xfId="0" applyNumberFormat="1" applyFont="1" applyFill="1" applyBorder="1" applyAlignment="1" applyProtection="1">
      <alignment horizontal="center" vertical="center" wrapText="1"/>
      <protection/>
    </xf>
    <xf numFmtId="165" fontId="5" fillId="36" borderId="67" xfId="0" applyNumberFormat="1" applyFont="1" applyFill="1" applyBorder="1" applyAlignment="1" applyProtection="1">
      <alignment horizontal="center" vertical="center" wrapText="1"/>
      <protection/>
    </xf>
    <xf numFmtId="0" fontId="93" fillId="34" borderId="10" xfId="0" applyFont="1" applyFill="1" applyBorder="1" applyAlignment="1" applyProtection="1">
      <alignment horizontal="center" vertical="center" wrapText="1"/>
      <protection/>
    </xf>
    <xf numFmtId="164" fontId="106" fillId="34" borderId="25" xfId="0" applyNumberFormat="1" applyFont="1" applyFill="1" applyBorder="1" applyAlignment="1" applyProtection="1">
      <alignment horizontal="left" wrapText="1" indent="4"/>
      <protection locked="0"/>
    </xf>
    <xf numFmtId="164" fontId="106" fillId="34" borderId="26" xfId="0" applyNumberFormat="1" applyFont="1" applyFill="1" applyBorder="1" applyAlignment="1" applyProtection="1">
      <alignment horizontal="left" wrapText="1" indent="4"/>
      <protection locked="0"/>
    </xf>
    <xf numFmtId="164" fontId="106" fillId="34" borderId="27" xfId="0" applyNumberFormat="1" applyFont="1" applyFill="1" applyBorder="1" applyAlignment="1" applyProtection="1">
      <alignment horizontal="left" wrapText="1" indent="4"/>
      <protection locked="0"/>
    </xf>
    <xf numFmtId="164" fontId="2" fillId="33" borderId="75" xfId="0" applyNumberFormat="1" applyFont="1" applyFill="1" applyBorder="1" applyAlignment="1" applyProtection="1">
      <alignment horizontal="left" wrapText="1" indent="4"/>
      <protection locked="0"/>
    </xf>
    <xf numFmtId="164" fontId="2" fillId="33" borderId="57" xfId="0" applyNumberFormat="1" applyFont="1" applyFill="1" applyBorder="1" applyAlignment="1" applyProtection="1">
      <alignment horizontal="left" wrapText="1" indent="4"/>
      <protection locked="0"/>
    </xf>
    <xf numFmtId="164" fontId="2" fillId="33" borderId="31" xfId="0" applyNumberFormat="1" applyFont="1" applyFill="1" applyBorder="1" applyAlignment="1" applyProtection="1">
      <alignment horizontal="left" wrapText="1" indent="4"/>
      <protection locked="0"/>
    </xf>
    <xf numFmtId="167" fontId="93" fillId="40" borderId="48" xfId="0" applyNumberFormat="1" applyFont="1" applyFill="1" applyBorder="1" applyAlignment="1" applyProtection="1">
      <alignment horizontal="center" vertical="center" wrapText="1"/>
      <protection/>
    </xf>
    <xf numFmtId="167" fontId="93" fillId="40" borderId="61" xfId="0" applyNumberFormat="1" applyFont="1" applyFill="1" applyBorder="1" applyAlignment="1" applyProtection="1">
      <alignment horizontal="center" vertical="center" wrapText="1"/>
      <protection/>
    </xf>
    <xf numFmtId="167" fontId="93" fillId="40" borderId="62" xfId="0" applyNumberFormat="1" applyFont="1" applyFill="1" applyBorder="1" applyAlignment="1" applyProtection="1">
      <alignment horizontal="center" vertical="center" wrapText="1"/>
      <protection/>
    </xf>
    <xf numFmtId="167" fontId="89" fillId="40" borderId="84" xfId="0" applyNumberFormat="1" applyFont="1" applyFill="1" applyBorder="1" applyAlignment="1" applyProtection="1">
      <alignment horizontal="center" wrapText="1"/>
      <protection/>
    </xf>
    <xf numFmtId="167" fontId="89" fillId="40" borderId="90" xfId="0" applyNumberFormat="1" applyFont="1" applyFill="1" applyBorder="1" applyAlignment="1" applyProtection="1">
      <alignment horizontal="center" wrapText="1"/>
      <protection/>
    </xf>
    <xf numFmtId="167" fontId="89" fillId="40" borderId="154" xfId="0" applyNumberFormat="1" applyFont="1" applyFill="1" applyBorder="1" applyAlignment="1" applyProtection="1">
      <alignment horizontal="center" wrapText="1"/>
      <protection/>
    </xf>
    <xf numFmtId="4" fontId="93" fillId="40" borderId="97" xfId="0" applyNumberFormat="1" applyFont="1" applyFill="1" applyBorder="1" applyAlignment="1" applyProtection="1">
      <alignment horizontal="center" vertical="center" wrapText="1"/>
      <protection/>
    </xf>
    <xf numFmtId="4" fontId="93" fillId="40" borderId="155" xfId="0" applyNumberFormat="1" applyFont="1" applyFill="1" applyBorder="1" applyAlignment="1" applyProtection="1">
      <alignment horizontal="center" vertical="center" wrapText="1"/>
      <protection/>
    </xf>
    <xf numFmtId="4" fontId="93" fillId="31" borderId="156" xfId="0" applyNumberFormat="1" applyFont="1" applyFill="1" applyBorder="1" applyAlignment="1" applyProtection="1">
      <alignment horizontal="center" vertical="center" wrapText="1"/>
      <protection/>
    </xf>
    <xf numFmtId="4" fontId="93" fillId="31" borderId="40" xfId="0" applyNumberFormat="1" applyFont="1" applyFill="1" applyBorder="1" applyAlignment="1" applyProtection="1">
      <alignment horizontal="center" vertical="center" wrapText="1"/>
      <protection/>
    </xf>
    <xf numFmtId="4" fontId="93" fillId="31" borderId="157" xfId="0" applyNumberFormat="1" applyFont="1" applyFill="1" applyBorder="1" applyAlignment="1" applyProtection="1">
      <alignment horizontal="center" vertical="center" wrapText="1"/>
      <protection/>
    </xf>
    <xf numFmtId="4" fontId="94" fillId="34" borderId="158" xfId="0" applyNumberFormat="1" applyFont="1" applyFill="1" applyBorder="1" applyAlignment="1" applyProtection="1">
      <alignment horizontal="center" vertical="center" wrapText="1"/>
      <protection/>
    </xf>
    <xf numFmtId="4" fontId="94" fillId="34" borderId="159" xfId="0" applyNumberFormat="1" applyFont="1" applyFill="1" applyBorder="1" applyAlignment="1" applyProtection="1">
      <alignment horizontal="center" vertical="center" wrapText="1"/>
      <protection/>
    </xf>
    <xf numFmtId="4" fontId="93" fillId="31" borderId="96" xfId="0" applyNumberFormat="1" applyFont="1" applyFill="1" applyBorder="1" applyAlignment="1" applyProtection="1">
      <alignment horizontal="center" vertical="center" wrapText="1"/>
      <protection/>
    </xf>
    <xf numFmtId="4" fontId="93" fillId="31" borderId="160" xfId="0" applyNumberFormat="1" applyFont="1" applyFill="1" applyBorder="1" applyAlignment="1" applyProtection="1">
      <alignment horizontal="center" vertical="center" wrapText="1"/>
      <protection/>
    </xf>
    <xf numFmtId="4" fontId="93" fillId="31" borderId="161" xfId="0" applyNumberFormat="1" applyFont="1" applyFill="1" applyBorder="1" applyAlignment="1" applyProtection="1">
      <alignment horizontal="center" vertical="center" wrapText="1"/>
      <protection/>
    </xf>
    <xf numFmtId="164" fontId="2" fillId="33" borderId="75" xfId="0" applyNumberFormat="1" applyFont="1" applyFill="1" applyBorder="1" applyAlignment="1" applyProtection="1">
      <alignment horizontal="left" wrapText="1" indent="2"/>
      <protection locked="0"/>
    </xf>
    <xf numFmtId="164" fontId="2" fillId="33" borderId="57" xfId="0" applyNumberFormat="1" applyFont="1" applyFill="1" applyBorder="1" applyAlignment="1" applyProtection="1">
      <alignment horizontal="left" wrapText="1" indent="2"/>
      <protection locked="0"/>
    </xf>
    <xf numFmtId="164" fontId="2" fillId="33" borderId="31" xfId="0" applyNumberFormat="1" applyFont="1" applyFill="1" applyBorder="1" applyAlignment="1" applyProtection="1">
      <alignment horizontal="left" wrapText="1" indent="2"/>
      <protection locked="0"/>
    </xf>
    <xf numFmtId="0" fontId="94" fillId="34" borderId="118" xfId="0" applyFont="1" applyFill="1" applyBorder="1" applyAlignment="1" applyProtection="1">
      <alignment horizontal="left" vertical="center" wrapText="1" indent="1"/>
      <protection/>
    </xf>
    <xf numFmtId="0" fontId="94" fillId="34" borderId="119" xfId="0" applyFont="1" applyFill="1" applyBorder="1" applyAlignment="1" applyProtection="1">
      <alignment horizontal="left" vertical="center" wrapText="1" indent="1"/>
      <protection/>
    </xf>
    <xf numFmtId="0" fontId="94" fillId="34" borderId="120" xfId="0" applyFont="1" applyFill="1" applyBorder="1" applyAlignment="1" applyProtection="1">
      <alignment horizontal="left" vertical="center" wrapText="1" indent="1"/>
      <protection/>
    </xf>
    <xf numFmtId="0" fontId="8" fillId="34" borderId="20" xfId="0" applyFont="1" applyFill="1" applyBorder="1" applyAlignment="1" applyProtection="1">
      <alignment horizontal="left" vertical="center" indent="1"/>
      <protection/>
    </xf>
    <xf numFmtId="0" fontId="8" fillId="34" borderId="31" xfId="0" applyFont="1" applyFill="1" applyBorder="1" applyAlignment="1" applyProtection="1">
      <alignment horizontal="left" vertical="center" indent="1"/>
      <protection/>
    </xf>
    <xf numFmtId="0" fontId="108" fillId="38" borderId="123" xfId="0" applyFont="1" applyFill="1" applyBorder="1" applyAlignment="1" applyProtection="1">
      <alignment horizontal="left" vertical="center" wrapText="1" indent="1"/>
      <protection/>
    </xf>
    <xf numFmtId="0" fontId="108" fillId="38" borderId="124" xfId="0" applyFont="1" applyFill="1" applyBorder="1" applyAlignment="1" applyProtection="1">
      <alignment horizontal="left" vertical="center" wrapText="1" indent="1"/>
      <protection/>
    </xf>
    <xf numFmtId="0" fontId="108" fillId="38" borderId="125" xfId="0" applyFont="1" applyFill="1" applyBorder="1" applyAlignment="1" applyProtection="1">
      <alignment horizontal="left" vertical="center" wrapText="1" indent="1"/>
      <protection/>
    </xf>
    <xf numFmtId="164" fontId="5" fillId="34" borderId="25" xfId="0" applyNumberFormat="1" applyFont="1" applyFill="1" applyBorder="1" applyAlignment="1" applyProtection="1">
      <alignment horizontal="left" wrapText="1" indent="2"/>
      <protection locked="0"/>
    </xf>
    <xf numFmtId="164" fontId="5" fillId="34" borderId="26" xfId="0" applyNumberFormat="1" applyFont="1" applyFill="1" applyBorder="1" applyAlignment="1" applyProtection="1">
      <alignment horizontal="left" wrapText="1" indent="2"/>
      <protection locked="0"/>
    </xf>
    <xf numFmtId="164" fontId="5" fillId="34" borderId="27" xfId="0" applyNumberFormat="1" applyFont="1" applyFill="1" applyBorder="1" applyAlignment="1" applyProtection="1">
      <alignment horizontal="left" wrapText="1" indent="2"/>
      <protection locked="0"/>
    </xf>
    <xf numFmtId="164" fontId="2" fillId="33" borderId="156" xfId="0" applyNumberFormat="1" applyFont="1" applyFill="1" applyBorder="1" applyAlignment="1" applyProtection="1">
      <alignment horizontal="left" wrapText="1" indent="2"/>
      <protection locked="0"/>
    </xf>
    <xf numFmtId="164" fontId="2" fillId="33" borderId="58" xfId="0" applyNumberFormat="1" applyFont="1" applyFill="1" applyBorder="1" applyAlignment="1" applyProtection="1">
      <alignment horizontal="left" wrapText="1" indent="2"/>
      <protection locked="0"/>
    </xf>
    <xf numFmtId="164" fontId="2" fillId="33" borderId="32" xfId="0" applyNumberFormat="1" applyFont="1" applyFill="1" applyBorder="1" applyAlignment="1" applyProtection="1">
      <alignment horizontal="left" wrapText="1" indent="2"/>
      <protection locked="0"/>
    </xf>
    <xf numFmtId="164" fontId="2" fillId="33" borderId="162" xfId="0" applyNumberFormat="1" applyFont="1" applyFill="1" applyBorder="1" applyAlignment="1" applyProtection="1">
      <alignment horizontal="left" wrapText="1" indent="4"/>
      <protection locked="0"/>
    </xf>
    <xf numFmtId="164" fontId="2" fillId="33" borderId="71" xfId="0" applyNumberFormat="1" applyFont="1" applyFill="1" applyBorder="1" applyAlignment="1" applyProtection="1">
      <alignment horizontal="left" wrapText="1" indent="4"/>
      <protection locked="0"/>
    </xf>
    <xf numFmtId="164" fontId="2" fillId="33" borderId="103" xfId="0" applyNumberFormat="1" applyFont="1" applyFill="1" applyBorder="1" applyAlignment="1" applyProtection="1">
      <alignment horizontal="left" wrapText="1" indent="4"/>
      <protection locked="0"/>
    </xf>
    <xf numFmtId="0" fontId="94" fillId="34" borderId="163" xfId="0" applyFont="1" applyFill="1" applyBorder="1" applyAlignment="1" applyProtection="1">
      <alignment horizontal="left" vertical="center" wrapText="1" indent="1"/>
      <protection/>
    </xf>
    <xf numFmtId="0" fontId="94" fillId="34" borderId="164" xfId="0" applyFont="1" applyFill="1" applyBorder="1" applyAlignment="1" applyProtection="1">
      <alignment horizontal="left" vertical="center" wrapText="1" indent="1"/>
      <protection/>
    </xf>
    <xf numFmtId="0" fontId="94" fillId="34" borderId="165" xfId="0" applyFont="1" applyFill="1" applyBorder="1" applyAlignment="1" applyProtection="1">
      <alignment horizontal="left" vertical="center" wrapText="1" inden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75" xfId="0" applyNumberFormat="1" applyFont="1" applyFill="1" applyBorder="1" applyAlignment="1" applyProtection="1">
      <alignment horizontal="left" indent="2"/>
      <protection/>
    </xf>
    <xf numFmtId="164" fontId="2" fillId="33" borderId="57" xfId="0" applyNumberFormat="1" applyFont="1" applyFill="1" applyBorder="1" applyAlignment="1" applyProtection="1">
      <alignment horizontal="left" indent="2"/>
      <protection/>
    </xf>
    <xf numFmtId="164" fontId="2" fillId="33" borderId="31" xfId="0" applyNumberFormat="1" applyFont="1" applyFill="1" applyBorder="1" applyAlignment="1" applyProtection="1">
      <alignment horizontal="left" indent="2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63"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723900</xdr:colOff>
      <xdr:row>0</xdr:row>
      <xdr:rowOff>66675</xdr:rowOff>
    </xdr:from>
    <xdr:to>
      <xdr:col>12</xdr:col>
      <xdr:colOff>19050</xdr:colOff>
      <xdr:row>2</xdr:row>
      <xdr:rowOff>57150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6667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1362075</xdr:colOff>
      <xdr:row>13</xdr:row>
      <xdr:rowOff>0</xdr:rowOff>
    </xdr:from>
    <xdr:to>
      <xdr:col>11</xdr:col>
      <xdr:colOff>419100</xdr:colOff>
      <xdr:row>15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2468225" y="3276600"/>
          <a:ext cx="49530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16</xdr:row>
      <xdr:rowOff>0</xdr:rowOff>
    </xdr:from>
    <xdr:to>
      <xdr:col>11</xdr:col>
      <xdr:colOff>419100</xdr:colOff>
      <xdr:row>18</xdr:row>
      <xdr:rowOff>0</xdr:rowOff>
    </xdr:to>
    <xdr:sp>
      <xdr:nvSpPr>
        <xdr:cNvPr id="3" name="Pięciokąt 3"/>
        <xdr:cNvSpPr>
          <a:spLocks/>
        </xdr:cNvSpPr>
      </xdr:nvSpPr>
      <xdr:spPr>
        <a:xfrm>
          <a:off x="12468225" y="4133850"/>
          <a:ext cx="495300" cy="8001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19</xdr:row>
      <xdr:rowOff>0</xdr:rowOff>
    </xdr:from>
    <xdr:to>
      <xdr:col>11</xdr:col>
      <xdr:colOff>419100</xdr:colOff>
      <xdr:row>21</xdr:row>
      <xdr:rowOff>0</xdr:rowOff>
    </xdr:to>
    <xdr:sp>
      <xdr:nvSpPr>
        <xdr:cNvPr id="4" name="Pięciokąt 4"/>
        <xdr:cNvSpPr>
          <a:spLocks/>
        </xdr:cNvSpPr>
      </xdr:nvSpPr>
      <xdr:spPr>
        <a:xfrm>
          <a:off x="12468225" y="4991100"/>
          <a:ext cx="49530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22</xdr:row>
      <xdr:rowOff>0</xdr:rowOff>
    </xdr:from>
    <xdr:to>
      <xdr:col>11</xdr:col>
      <xdr:colOff>419100</xdr:colOff>
      <xdr:row>24</xdr:row>
      <xdr:rowOff>0</xdr:rowOff>
    </xdr:to>
    <xdr:sp>
      <xdr:nvSpPr>
        <xdr:cNvPr id="5" name="Pięciokąt 5"/>
        <xdr:cNvSpPr>
          <a:spLocks/>
        </xdr:cNvSpPr>
      </xdr:nvSpPr>
      <xdr:spPr>
        <a:xfrm>
          <a:off x="12468225" y="6048375"/>
          <a:ext cx="495300" cy="6477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25</xdr:row>
      <xdr:rowOff>0</xdr:rowOff>
    </xdr:from>
    <xdr:to>
      <xdr:col>11</xdr:col>
      <xdr:colOff>419100</xdr:colOff>
      <xdr:row>27</xdr:row>
      <xdr:rowOff>0</xdr:rowOff>
    </xdr:to>
    <xdr:sp>
      <xdr:nvSpPr>
        <xdr:cNvPr id="6" name="Pięciokąt 6"/>
        <xdr:cNvSpPr>
          <a:spLocks/>
        </xdr:cNvSpPr>
      </xdr:nvSpPr>
      <xdr:spPr>
        <a:xfrm>
          <a:off x="12468225" y="6753225"/>
          <a:ext cx="495300" cy="8191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28</xdr:row>
      <xdr:rowOff>0</xdr:rowOff>
    </xdr:from>
    <xdr:to>
      <xdr:col>11</xdr:col>
      <xdr:colOff>419100</xdr:colOff>
      <xdr:row>46</xdr:row>
      <xdr:rowOff>0</xdr:rowOff>
    </xdr:to>
    <xdr:sp>
      <xdr:nvSpPr>
        <xdr:cNvPr id="7" name="Pięciokąt 7"/>
        <xdr:cNvSpPr>
          <a:spLocks/>
        </xdr:cNvSpPr>
      </xdr:nvSpPr>
      <xdr:spPr>
        <a:xfrm>
          <a:off x="12468225" y="7629525"/>
          <a:ext cx="495300" cy="40005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10</xdr:row>
      <xdr:rowOff>0</xdr:rowOff>
    </xdr:from>
    <xdr:to>
      <xdr:col>11</xdr:col>
      <xdr:colOff>419100</xdr:colOff>
      <xdr:row>12</xdr:row>
      <xdr:rowOff>0</xdr:rowOff>
    </xdr:to>
    <xdr:sp>
      <xdr:nvSpPr>
        <xdr:cNvPr id="8" name="Pięciokąt 10"/>
        <xdr:cNvSpPr>
          <a:spLocks/>
        </xdr:cNvSpPr>
      </xdr:nvSpPr>
      <xdr:spPr>
        <a:xfrm>
          <a:off x="12468225" y="2171700"/>
          <a:ext cx="495300" cy="1047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50</xdr:row>
      <xdr:rowOff>0</xdr:rowOff>
    </xdr:from>
    <xdr:to>
      <xdr:col>11</xdr:col>
      <xdr:colOff>419100</xdr:colOff>
      <xdr:row>52</xdr:row>
      <xdr:rowOff>0</xdr:rowOff>
    </xdr:to>
    <xdr:sp>
      <xdr:nvSpPr>
        <xdr:cNvPr id="9" name="Pięciokąt 13"/>
        <xdr:cNvSpPr>
          <a:spLocks/>
        </xdr:cNvSpPr>
      </xdr:nvSpPr>
      <xdr:spPr>
        <a:xfrm>
          <a:off x="12468225" y="12287250"/>
          <a:ext cx="495300" cy="100012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53</xdr:row>
      <xdr:rowOff>0</xdr:rowOff>
    </xdr:from>
    <xdr:to>
      <xdr:col>11</xdr:col>
      <xdr:colOff>419100</xdr:colOff>
      <xdr:row>55</xdr:row>
      <xdr:rowOff>0</xdr:rowOff>
    </xdr:to>
    <xdr:sp>
      <xdr:nvSpPr>
        <xdr:cNvPr id="10" name="Pięciokąt 11"/>
        <xdr:cNvSpPr>
          <a:spLocks/>
        </xdr:cNvSpPr>
      </xdr:nvSpPr>
      <xdr:spPr>
        <a:xfrm>
          <a:off x="12468225" y="13344525"/>
          <a:ext cx="495300" cy="17430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56</xdr:row>
      <xdr:rowOff>0</xdr:rowOff>
    </xdr:from>
    <xdr:to>
      <xdr:col>11</xdr:col>
      <xdr:colOff>419100</xdr:colOff>
      <xdr:row>58</xdr:row>
      <xdr:rowOff>0</xdr:rowOff>
    </xdr:to>
    <xdr:sp>
      <xdr:nvSpPr>
        <xdr:cNvPr id="11" name="Pięciokąt 14"/>
        <xdr:cNvSpPr>
          <a:spLocks/>
        </xdr:cNvSpPr>
      </xdr:nvSpPr>
      <xdr:spPr>
        <a:xfrm>
          <a:off x="12468225" y="15144750"/>
          <a:ext cx="495300" cy="99060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79</xdr:row>
      <xdr:rowOff>0</xdr:rowOff>
    </xdr:from>
    <xdr:to>
      <xdr:col>11</xdr:col>
      <xdr:colOff>419100</xdr:colOff>
      <xdr:row>81</xdr:row>
      <xdr:rowOff>0</xdr:rowOff>
    </xdr:to>
    <xdr:sp>
      <xdr:nvSpPr>
        <xdr:cNvPr id="12" name="Pięciokąt 12"/>
        <xdr:cNvSpPr>
          <a:spLocks/>
        </xdr:cNvSpPr>
      </xdr:nvSpPr>
      <xdr:spPr>
        <a:xfrm>
          <a:off x="12468225" y="20678775"/>
          <a:ext cx="495300" cy="6667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86</xdr:row>
      <xdr:rowOff>0</xdr:rowOff>
    </xdr:from>
    <xdr:to>
      <xdr:col>11</xdr:col>
      <xdr:colOff>419100</xdr:colOff>
      <xdr:row>88</xdr:row>
      <xdr:rowOff>0</xdr:rowOff>
    </xdr:to>
    <xdr:sp>
      <xdr:nvSpPr>
        <xdr:cNvPr id="13" name="Pięciokąt 15"/>
        <xdr:cNvSpPr>
          <a:spLocks/>
        </xdr:cNvSpPr>
      </xdr:nvSpPr>
      <xdr:spPr>
        <a:xfrm>
          <a:off x="12468225" y="23555325"/>
          <a:ext cx="495300" cy="866775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89</xdr:row>
      <xdr:rowOff>0</xdr:rowOff>
    </xdr:from>
    <xdr:to>
      <xdr:col>11</xdr:col>
      <xdr:colOff>419100</xdr:colOff>
      <xdr:row>91</xdr:row>
      <xdr:rowOff>0</xdr:rowOff>
    </xdr:to>
    <xdr:sp>
      <xdr:nvSpPr>
        <xdr:cNvPr id="14" name="Pięciokąt 16"/>
        <xdr:cNvSpPr>
          <a:spLocks/>
        </xdr:cNvSpPr>
      </xdr:nvSpPr>
      <xdr:spPr>
        <a:xfrm>
          <a:off x="12468225" y="24479250"/>
          <a:ext cx="49530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92</xdr:row>
      <xdr:rowOff>0</xdr:rowOff>
    </xdr:from>
    <xdr:to>
      <xdr:col>11</xdr:col>
      <xdr:colOff>419100</xdr:colOff>
      <xdr:row>94</xdr:row>
      <xdr:rowOff>0</xdr:rowOff>
    </xdr:to>
    <xdr:sp>
      <xdr:nvSpPr>
        <xdr:cNvPr id="15" name="Pięciokąt 17"/>
        <xdr:cNvSpPr>
          <a:spLocks/>
        </xdr:cNvSpPr>
      </xdr:nvSpPr>
      <xdr:spPr>
        <a:xfrm>
          <a:off x="12468225" y="25507950"/>
          <a:ext cx="495300" cy="9715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95</xdr:row>
      <xdr:rowOff>0</xdr:rowOff>
    </xdr:from>
    <xdr:to>
      <xdr:col>11</xdr:col>
      <xdr:colOff>419100</xdr:colOff>
      <xdr:row>97</xdr:row>
      <xdr:rowOff>0</xdr:rowOff>
    </xdr:to>
    <xdr:sp>
      <xdr:nvSpPr>
        <xdr:cNvPr id="16" name="Pięciokąt 18"/>
        <xdr:cNvSpPr>
          <a:spLocks/>
        </xdr:cNvSpPr>
      </xdr:nvSpPr>
      <xdr:spPr>
        <a:xfrm>
          <a:off x="12468225" y="26536650"/>
          <a:ext cx="49530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98</xdr:row>
      <xdr:rowOff>0</xdr:rowOff>
    </xdr:from>
    <xdr:to>
      <xdr:col>11</xdr:col>
      <xdr:colOff>419100</xdr:colOff>
      <xdr:row>100</xdr:row>
      <xdr:rowOff>0</xdr:rowOff>
    </xdr:to>
    <xdr:sp>
      <xdr:nvSpPr>
        <xdr:cNvPr id="17" name="Pięciokąt 19"/>
        <xdr:cNvSpPr>
          <a:spLocks/>
        </xdr:cNvSpPr>
      </xdr:nvSpPr>
      <xdr:spPr>
        <a:xfrm>
          <a:off x="12468225" y="27146250"/>
          <a:ext cx="495300" cy="5143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10</xdr:col>
      <xdr:colOff>1362075</xdr:colOff>
      <xdr:row>110</xdr:row>
      <xdr:rowOff>0</xdr:rowOff>
    </xdr:from>
    <xdr:to>
      <xdr:col>11</xdr:col>
      <xdr:colOff>419100</xdr:colOff>
      <xdr:row>112</xdr:row>
      <xdr:rowOff>0</xdr:rowOff>
    </xdr:to>
    <xdr:sp>
      <xdr:nvSpPr>
        <xdr:cNvPr id="18" name="Pięciokąt 20"/>
        <xdr:cNvSpPr>
          <a:spLocks/>
        </xdr:cNvSpPr>
      </xdr:nvSpPr>
      <xdr:spPr>
        <a:xfrm>
          <a:off x="12468225" y="32137350"/>
          <a:ext cx="495300" cy="552450"/>
        </a:xfrm>
        <a:prstGeom prst="homePlate">
          <a:avLst>
            <a:gd name="adj" fmla="val -1381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419100</xdr:colOff>
      <xdr:row>9</xdr:row>
      <xdr:rowOff>390525</xdr:rowOff>
    </xdr:to>
    <xdr:sp>
      <xdr:nvSpPr>
        <xdr:cNvPr id="1" name="Pięciokąt 1"/>
        <xdr:cNvSpPr>
          <a:spLocks/>
        </xdr:cNvSpPr>
      </xdr:nvSpPr>
      <xdr:spPr>
        <a:xfrm>
          <a:off x="11191875" y="21621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419100</xdr:colOff>
      <xdr:row>12</xdr:row>
      <xdr:rowOff>0</xdr:rowOff>
    </xdr:to>
    <xdr:sp>
      <xdr:nvSpPr>
        <xdr:cNvPr id="2" name="Pięciokąt 2"/>
        <xdr:cNvSpPr>
          <a:spLocks/>
        </xdr:cNvSpPr>
      </xdr:nvSpPr>
      <xdr:spPr>
        <a:xfrm>
          <a:off x="11191875" y="26098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419100</xdr:colOff>
      <xdr:row>13</xdr:row>
      <xdr:rowOff>381000</xdr:rowOff>
    </xdr:to>
    <xdr:sp>
      <xdr:nvSpPr>
        <xdr:cNvPr id="3" name="Pięciokąt 3"/>
        <xdr:cNvSpPr>
          <a:spLocks/>
        </xdr:cNvSpPr>
      </xdr:nvSpPr>
      <xdr:spPr>
        <a:xfrm>
          <a:off x="11191875" y="3057525"/>
          <a:ext cx="419100" cy="381000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419100</xdr:colOff>
      <xdr:row>15</xdr:row>
      <xdr:rowOff>390525</xdr:rowOff>
    </xdr:to>
    <xdr:sp>
      <xdr:nvSpPr>
        <xdr:cNvPr id="4" name="Pięciokąt 4"/>
        <xdr:cNvSpPr>
          <a:spLocks/>
        </xdr:cNvSpPr>
      </xdr:nvSpPr>
      <xdr:spPr>
        <a:xfrm>
          <a:off x="11191875" y="35052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419100</xdr:colOff>
      <xdr:row>17</xdr:row>
      <xdr:rowOff>390525</xdr:rowOff>
    </xdr:to>
    <xdr:sp>
      <xdr:nvSpPr>
        <xdr:cNvPr id="5" name="Pięciokąt 5"/>
        <xdr:cNvSpPr>
          <a:spLocks/>
        </xdr:cNvSpPr>
      </xdr:nvSpPr>
      <xdr:spPr>
        <a:xfrm>
          <a:off x="11191875" y="39528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419100</xdr:colOff>
      <xdr:row>19</xdr:row>
      <xdr:rowOff>390525</xdr:rowOff>
    </xdr:to>
    <xdr:sp>
      <xdr:nvSpPr>
        <xdr:cNvPr id="6" name="Pięciokąt 6"/>
        <xdr:cNvSpPr>
          <a:spLocks/>
        </xdr:cNvSpPr>
      </xdr:nvSpPr>
      <xdr:spPr>
        <a:xfrm>
          <a:off x="11191875" y="44005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419100</xdr:colOff>
      <xdr:row>21</xdr:row>
      <xdr:rowOff>390525</xdr:rowOff>
    </xdr:to>
    <xdr:sp>
      <xdr:nvSpPr>
        <xdr:cNvPr id="7" name="Pięciokąt 7"/>
        <xdr:cNvSpPr>
          <a:spLocks/>
        </xdr:cNvSpPr>
      </xdr:nvSpPr>
      <xdr:spPr>
        <a:xfrm>
          <a:off x="11191875" y="484822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419100</xdr:colOff>
      <xdr:row>23</xdr:row>
      <xdr:rowOff>390525</xdr:rowOff>
    </xdr:to>
    <xdr:sp>
      <xdr:nvSpPr>
        <xdr:cNvPr id="8" name="Pięciokąt 8"/>
        <xdr:cNvSpPr>
          <a:spLocks/>
        </xdr:cNvSpPr>
      </xdr:nvSpPr>
      <xdr:spPr>
        <a:xfrm>
          <a:off x="11191875" y="529590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419100</xdr:colOff>
      <xdr:row>26</xdr:row>
      <xdr:rowOff>0</xdr:rowOff>
    </xdr:to>
    <xdr:sp>
      <xdr:nvSpPr>
        <xdr:cNvPr id="9" name="Pięciokąt 9"/>
        <xdr:cNvSpPr>
          <a:spLocks/>
        </xdr:cNvSpPr>
      </xdr:nvSpPr>
      <xdr:spPr>
        <a:xfrm>
          <a:off x="11191875" y="5743575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390525</xdr:rowOff>
    </xdr:to>
    <xdr:sp>
      <xdr:nvSpPr>
        <xdr:cNvPr id="10" name="Pięciokąt 10"/>
        <xdr:cNvSpPr>
          <a:spLocks/>
        </xdr:cNvSpPr>
      </xdr:nvSpPr>
      <xdr:spPr>
        <a:xfrm>
          <a:off x="11191875" y="6191250"/>
          <a:ext cx="419100" cy="390525"/>
        </a:xfrm>
        <a:prstGeom prst="homePlate">
          <a:avLst>
            <a:gd name="adj" fmla="val 0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3190875</xdr:colOff>
      <xdr:row>1</xdr:row>
      <xdr:rowOff>0</xdr:rowOff>
    </xdr:from>
    <xdr:to>
      <xdr:col>3</xdr:col>
      <xdr:colOff>38100</xdr:colOff>
      <xdr:row>2</xdr:row>
      <xdr:rowOff>0</xdr:rowOff>
    </xdr:to>
    <xdr:sp>
      <xdr:nvSpPr>
        <xdr:cNvPr id="11" name="Pięciokąt 11"/>
        <xdr:cNvSpPr>
          <a:spLocks/>
        </xdr:cNvSpPr>
      </xdr:nvSpPr>
      <xdr:spPr>
        <a:xfrm flipH="1">
          <a:off x="4000500" y="47625"/>
          <a:ext cx="476250" cy="476250"/>
        </a:xfrm>
        <a:prstGeom prst="homePlate">
          <a:avLst>
            <a:gd name="adj" fmla="val 14634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3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4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9525</xdr:rowOff>
    </xdr:from>
    <xdr:to>
      <xdr:col>3</xdr:col>
      <xdr:colOff>9525</xdr:colOff>
      <xdr:row>2</xdr:row>
      <xdr:rowOff>323850</xdr:rowOff>
    </xdr:to>
    <xdr:sp>
      <xdr:nvSpPr>
        <xdr:cNvPr id="1" name="Pięciokąt 1"/>
        <xdr:cNvSpPr>
          <a:spLocks/>
        </xdr:cNvSpPr>
      </xdr:nvSpPr>
      <xdr:spPr>
        <a:xfrm rot="10800000">
          <a:off x="2724150" y="76200"/>
          <a:ext cx="314325" cy="32385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0</xdr:rowOff>
    </xdr:from>
    <xdr:to>
      <xdr:col>3</xdr:col>
      <xdr:colOff>19050</xdr:colOff>
      <xdr:row>5</xdr:row>
      <xdr:rowOff>9525</xdr:rowOff>
    </xdr:to>
    <xdr:sp>
      <xdr:nvSpPr>
        <xdr:cNvPr id="2" name="Pięciokąt 2"/>
        <xdr:cNvSpPr>
          <a:spLocks/>
        </xdr:cNvSpPr>
      </xdr:nvSpPr>
      <xdr:spPr>
        <a:xfrm rot="10800000">
          <a:off x="2724150" y="447675"/>
          <a:ext cx="323850" cy="342900"/>
        </a:xfrm>
        <a:prstGeom prst="homePlate">
          <a:avLst>
            <a:gd name="adj" fmla="val 18337"/>
          </a:avLst>
        </a:prstGeom>
        <a:solidFill>
          <a:srgbClr val="FFFF00"/>
        </a:solidFill>
        <a:ln w="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P112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" defaultRowHeight="14.25"/>
  <cols>
    <col min="1" max="1" width="1" style="2" customWidth="1"/>
    <col min="2" max="2" width="3.8984375" style="202" customWidth="1"/>
    <col min="3" max="3" width="16.5" style="6" customWidth="1"/>
    <col min="4" max="4" width="9.19921875" style="6" customWidth="1"/>
    <col min="5" max="5" width="14.09765625" style="6" customWidth="1"/>
    <col min="6" max="6" width="15" style="2" customWidth="1"/>
    <col min="7" max="7" width="24.8984375" style="2" customWidth="1"/>
    <col min="8" max="8" width="15" style="2" customWidth="1"/>
    <col min="9" max="9" width="15.8984375" style="2" customWidth="1"/>
    <col min="10" max="10" width="1.1015625" style="2" customWidth="1"/>
    <col min="11" max="11" width="15.09765625" style="2" customWidth="1"/>
    <col min="12" max="12" width="5" style="2" customWidth="1"/>
    <col min="13" max="16384" width="9" style="2" customWidth="1"/>
  </cols>
  <sheetData>
    <row r="1" spans="3:5" ht="38.25" customHeight="1">
      <c r="C1" s="1" t="s">
        <v>31</v>
      </c>
      <c r="D1" s="1"/>
      <c r="E1" s="1"/>
    </row>
    <row r="2" spans="3:5" ht="13.5" customHeight="1">
      <c r="C2" s="22" t="s">
        <v>193</v>
      </c>
      <c r="D2" s="22"/>
      <c r="E2" s="22"/>
    </row>
    <row r="3" spans="3:5" ht="21" customHeight="1">
      <c r="C3" s="190" t="s">
        <v>64</v>
      </c>
      <c r="D3" s="188"/>
      <c r="E3" s="3"/>
    </row>
    <row r="4" spans="3:11" ht="4.5" customHeight="1">
      <c r="C4" s="5"/>
      <c r="D4" s="5"/>
      <c r="E4" s="5"/>
      <c r="K4" s="4"/>
    </row>
    <row r="5" spans="3:11" ht="4.5" customHeight="1">
      <c r="C5" s="5"/>
      <c r="D5" s="5"/>
      <c r="E5" s="5"/>
      <c r="K5" s="4"/>
    </row>
    <row r="6" spans="2:12" ht="42.75" customHeight="1">
      <c r="B6" s="203" t="s">
        <v>69</v>
      </c>
      <c r="C6" s="332" t="s">
        <v>32</v>
      </c>
      <c r="D6" s="333"/>
      <c r="E6" s="334"/>
      <c r="F6" s="325" t="s">
        <v>174</v>
      </c>
      <c r="G6" s="326"/>
      <c r="H6" s="326"/>
      <c r="I6" s="326"/>
      <c r="J6" s="326"/>
      <c r="K6" s="326"/>
      <c r="L6" s="327"/>
    </row>
    <row r="7" spans="3:5" ht="7.5" customHeight="1">
      <c r="C7" s="3"/>
      <c r="D7" s="3"/>
      <c r="E7" s="3"/>
    </row>
    <row r="8" spans="3:5" ht="17.25">
      <c r="C8" s="192" t="s">
        <v>62</v>
      </c>
      <c r="D8" s="189"/>
      <c r="E8" s="22"/>
    </row>
    <row r="9" spans="3:5" ht="17.25">
      <c r="C9" s="22" t="s">
        <v>63</v>
      </c>
      <c r="D9" s="22"/>
      <c r="E9" s="22"/>
    </row>
    <row r="10" spans="3:5" ht="4.5" customHeight="1" thickBot="1">
      <c r="C10" s="5"/>
      <c r="D10" s="5"/>
      <c r="E10" s="5"/>
    </row>
    <row r="11" spans="2:11" ht="36" customHeight="1">
      <c r="B11" s="202" t="s">
        <v>70</v>
      </c>
      <c r="C11" s="307" t="s">
        <v>67</v>
      </c>
      <c r="D11" s="320" t="s">
        <v>68</v>
      </c>
      <c r="E11" s="328" t="s">
        <v>19</v>
      </c>
      <c r="F11" s="298" t="s">
        <v>159</v>
      </c>
      <c r="G11" s="299"/>
      <c r="H11" s="299"/>
      <c r="I11" s="300"/>
      <c r="J11" s="5"/>
      <c r="K11" s="313" t="s">
        <v>66</v>
      </c>
    </row>
    <row r="12" spans="3:11" ht="46.5" customHeight="1" thickBot="1">
      <c r="C12" s="308"/>
      <c r="D12" s="321"/>
      <c r="E12" s="329"/>
      <c r="F12" s="301"/>
      <c r="G12" s="302"/>
      <c r="H12" s="302"/>
      <c r="I12" s="303"/>
      <c r="J12" s="5"/>
      <c r="K12" s="313"/>
    </row>
    <row r="13" ht="4.5" customHeight="1" thickBot="1">
      <c r="E13" s="5"/>
    </row>
    <row r="14" spans="2:11" ht="27" customHeight="1">
      <c r="B14" s="202" t="s">
        <v>71</v>
      </c>
      <c r="C14" s="307" t="s">
        <v>67</v>
      </c>
      <c r="D14" s="304" t="s">
        <v>68</v>
      </c>
      <c r="E14" s="330" t="s">
        <v>29</v>
      </c>
      <c r="F14" s="298" t="s">
        <v>161</v>
      </c>
      <c r="G14" s="299"/>
      <c r="H14" s="299"/>
      <c r="I14" s="318"/>
      <c r="J14" s="5"/>
      <c r="K14" s="313" t="s">
        <v>66</v>
      </c>
    </row>
    <row r="15" spans="3:11" ht="36" customHeight="1" thickBot="1">
      <c r="C15" s="308"/>
      <c r="D15" s="305"/>
      <c r="E15" s="331"/>
      <c r="F15" s="301"/>
      <c r="G15" s="302"/>
      <c r="H15" s="302"/>
      <c r="I15" s="319"/>
      <c r="J15" s="5"/>
      <c r="K15" s="313"/>
    </row>
    <row r="16" spans="5:11" ht="4.5" customHeight="1" thickBot="1">
      <c r="E16" s="5"/>
      <c r="K16" s="4"/>
    </row>
    <row r="17" spans="2:11" ht="27" customHeight="1">
      <c r="B17" s="202" t="s">
        <v>72</v>
      </c>
      <c r="C17" s="307" t="s">
        <v>67</v>
      </c>
      <c r="D17" s="304" t="s">
        <v>68</v>
      </c>
      <c r="E17" s="296" t="s">
        <v>77</v>
      </c>
      <c r="F17" s="298" t="s">
        <v>160</v>
      </c>
      <c r="G17" s="299"/>
      <c r="H17" s="299"/>
      <c r="I17" s="300"/>
      <c r="K17" s="313" t="s">
        <v>66</v>
      </c>
    </row>
    <row r="18" spans="3:11" ht="36" customHeight="1" thickBot="1">
      <c r="C18" s="308"/>
      <c r="D18" s="305"/>
      <c r="E18" s="297"/>
      <c r="F18" s="301"/>
      <c r="G18" s="302"/>
      <c r="H18" s="302"/>
      <c r="I18" s="303"/>
      <c r="K18" s="313"/>
    </row>
    <row r="19" spans="5:11" ht="4.5" customHeight="1" thickBot="1">
      <c r="E19" s="5"/>
      <c r="K19" s="4"/>
    </row>
    <row r="20" spans="2:11" ht="27" customHeight="1">
      <c r="B20" s="202" t="s">
        <v>73</v>
      </c>
      <c r="C20" s="307" t="s">
        <v>67</v>
      </c>
      <c r="D20" s="304" t="s">
        <v>68</v>
      </c>
      <c r="E20" s="296" t="str">
        <f>'Lista projektów'!F7</f>
        <v>Data rozpoczęcia projektu: </v>
      </c>
      <c r="F20" s="298" t="s">
        <v>162</v>
      </c>
      <c r="G20" s="299"/>
      <c r="H20" s="299"/>
      <c r="I20" s="300"/>
      <c r="K20" s="313" t="s">
        <v>66</v>
      </c>
    </row>
    <row r="21" spans="3:11" ht="51.75" customHeight="1" thickBot="1">
      <c r="C21" s="308"/>
      <c r="D21" s="305"/>
      <c r="E21" s="297"/>
      <c r="F21" s="301"/>
      <c r="G21" s="302"/>
      <c r="H21" s="302"/>
      <c r="I21" s="303"/>
      <c r="K21" s="313"/>
    </row>
    <row r="22" spans="5:11" ht="4.5" customHeight="1" thickBot="1">
      <c r="E22" s="5"/>
      <c r="K22" s="4"/>
    </row>
    <row r="23" spans="2:11" ht="27" customHeight="1">
      <c r="B23" s="202" t="s">
        <v>74</v>
      </c>
      <c r="C23" s="307" t="s">
        <v>67</v>
      </c>
      <c r="D23" s="304" t="s">
        <v>68</v>
      </c>
      <c r="E23" s="296" t="str">
        <f>'Lista projektów'!I7</f>
        <v>Data zakończenia projektu:</v>
      </c>
      <c r="F23" s="298" t="s">
        <v>88</v>
      </c>
      <c r="G23" s="299"/>
      <c r="H23" s="299"/>
      <c r="I23" s="300"/>
      <c r="K23" s="313" t="s">
        <v>66</v>
      </c>
    </row>
    <row r="24" spans="3:11" ht="24" customHeight="1" thickBot="1">
      <c r="C24" s="308"/>
      <c r="D24" s="305"/>
      <c r="E24" s="297"/>
      <c r="F24" s="301"/>
      <c r="G24" s="302"/>
      <c r="H24" s="302"/>
      <c r="I24" s="303"/>
      <c r="K24" s="313"/>
    </row>
    <row r="25" spans="5:11" ht="4.5" customHeight="1" thickBot="1">
      <c r="E25" s="5"/>
      <c r="K25" s="4"/>
    </row>
    <row r="26" spans="2:11" ht="27" customHeight="1">
      <c r="B26" s="202" t="s">
        <v>76</v>
      </c>
      <c r="C26" s="307" t="s">
        <v>67</v>
      </c>
      <c r="D26" s="304" t="s">
        <v>68</v>
      </c>
      <c r="E26" s="296" t="s">
        <v>75</v>
      </c>
      <c r="F26" s="298" t="s">
        <v>99</v>
      </c>
      <c r="G26" s="299"/>
      <c r="H26" s="299"/>
      <c r="I26" s="300"/>
      <c r="K26" s="313" t="s">
        <v>66</v>
      </c>
    </row>
    <row r="27" spans="3:16" ht="37.5" customHeight="1" thickBot="1">
      <c r="C27" s="308"/>
      <c r="D27" s="305"/>
      <c r="E27" s="297"/>
      <c r="F27" s="301"/>
      <c r="G27" s="302"/>
      <c r="H27" s="302"/>
      <c r="I27" s="303"/>
      <c r="K27" s="313"/>
      <c r="M27"/>
      <c r="N27"/>
      <c r="O27"/>
      <c r="P27"/>
    </row>
    <row r="28" spans="5:16" ht="4.5" customHeight="1" thickBot="1">
      <c r="E28" s="5"/>
      <c r="K28" s="4"/>
      <c r="M28"/>
      <c r="N28"/>
      <c r="O28"/>
      <c r="P28"/>
    </row>
    <row r="29" spans="2:16" ht="19.5" customHeight="1">
      <c r="B29" s="202" t="s">
        <v>78</v>
      </c>
      <c r="C29" s="307" t="s">
        <v>67</v>
      </c>
      <c r="D29" s="322" t="s">
        <v>80</v>
      </c>
      <c r="E29" s="309" t="s">
        <v>81</v>
      </c>
      <c r="F29" s="298" t="s">
        <v>86</v>
      </c>
      <c r="G29" s="299"/>
      <c r="H29" s="299"/>
      <c r="I29" s="300"/>
      <c r="K29" s="313" t="s">
        <v>66</v>
      </c>
      <c r="M29"/>
      <c r="N29"/>
      <c r="O29"/>
      <c r="P29"/>
    </row>
    <row r="30" spans="3:16" ht="17.25" customHeight="1">
      <c r="C30" s="340"/>
      <c r="D30" s="323"/>
      <c r="E30" s="310"/>
      <c r="F30" s="335"/>
      <c r="G30" s="336"/>
      <c r="H30" s="336"/>
      <c r="I30" s="337"/>
      <c r="K30" s="313"/>
      <c r="M30"/>
      <c r="N30"/>
      <c r="O30"/>
      <c r="P30"/>
    </row>
    <row r="31" spans="3:16" ht="19.5" customHeight="1">
      <c r="C31" s="340"/>
      <c r="D31" s="323"/>
      <c r="E31" s="310" t="s">
        <v>82</v>
      </c>
      <c r="F31" s="335"/>
      <c r="G31" s="336"/>
      <c r="H31" s="336"/>
      <c r="I31" s="337"/>
      <c r="K31" s="313"/>
      <c r="M31"/>
      <c r="N31"/>
      <c r="O31"/>
      <c r="P31"/>
    </row>
    <row r="32" spans="3:16" ht="13.5" customHeight="1">
      <c r="C32" s="340"/>
      <c r="D32" s="323"/>
      <c r="E32" s="310"/>
      <c r="F32" s="335"/>
      <c r="G32" s="336"/>
      <c r="H32" s="336"/>
      <c r="I32" s="337"/>
      <c r="K32" s="313"/>
      <c r="M32"/>
      <c r="N32"/>
      <c r="O32"/>
      <c r="P32"/>
    </row>
    <row r="33" spans="3:16" ht="19.5" customHeight="1">
      <c r="C33" s="340"/>
      <c r="D33" s="323"/>
      <c r="E33" s="341" t="s">
        <v>83</v>
      </c>
      <c r="F33" s="335"/>
      <c r="G33" s="336"/>
      <c r="H33" s="336"/>
      <c r="I33" s="337"/>
      <c r="K33" s="313"/>
      <c r="M33"/>
      <c r="N33"/>
      <c r="O33"/>
      <c r="P33"/>
    </row>
    <row r="34" spans="3:11" ht="12" customHeight="1">
      <c r="C34" s="340"/>
      <c r="D34" s="323"/>
      <c r="E34" s="342"/>
      <c r="F34" s="335"/>
      <c r="G34" s="336"/>
      <c r="H34" s="336"/>
      <c r="I34" s="337"/>
      <c r="K34" s="313"/>
    </row>
    <row r="35" spans="3:11" ht="17.25" customHeight="1">
      <c r="C35" s="340"/>
      <c r="D35" s="323"/>
      <c r="E35" s="341" t="s">
        <v>84</v>
      </c>
      <c r="F35" s="335"/>
      <c r="G35" s="336"/>
      <c r="H35" s="336"/>
      <c r="I35" s="337"/>
      <c r="K35" s="313"/>
    </row>
    <row r="36" spans="3:11" ht="14.25" customHeight="1">
      <c r="C36" s="340"/>
      <c r="D36" s="323"/>
      <c r="E36" s="342"/>
      <c r="F36" s="335"/>
      <c r="G36" s="336"/>
      <c r="H36" s="336"/>
      <c r="I36" s="337"/>
      <c r="K36" s="313"/>
    </row>
    <row r="37" spans="3:11" ht="23.25" customHeight="1">
      <c r="C37" s="340"/>
      <c r="D37" s="323"/>
      <c r="E37" s="311" t="s">
        <v>116</v>
      </c>
      <c r="F37" s="335"/>
      <c r="G37" s="336"/>
      <c r="H37" s="336"/>
      <c r="I37" s="337"/>
      <c r="K37" s="313"/>
    </row>
    <row r="38" spans="3:11" ht="18" customHeight="1">
      <c r="C38" s="340"/>
      <c r="D38" s="323"/>
      <c r="E38" s="312"/>
      <c r="F38" s="335"/>
      <c r="G38" s="336"/>
      <c r="H38" s="336"/>
      <c r="I38" s="337"/>
      <c r="K38" s="313"/>
    </row>
    <row r="39" spans="3:11" ht="27" customHeight="1">
      <c r="C39" s="340"/>
      <c r="D39" s="323"/>
      <c r="E39" s="311" t="s">
        <v>117</v>
      </c>
      <c r="F39" s="335"/>
      <c r="G39" s="336"/>
      <c r="H39" s="336"/>
      <c r="I39" s="337"/>
      <c r="K39" s="313"/>
    </row>
    <row r="40" spans="3:11" ht="14.25" customHeight="1">
      <c r="C40" s="340"/>
      <c r="D40" s="323"/>
      <c r="E40" s="312"/>
      <c r="F40" s="335"/>
      <c r="G40" s="336"/>
      <c r="H40" s="336"/>
      <c r="I40" s="337"/>
      <c r="K40" s="313"/>
    </row>
    <row r="41" spans="3:11" ht="17.25" customHeight="1">
      <c r="C41" s="340"/>
      <c r="D41" s="323"/>
      <c r="E41" s="306" t="s">
        <v>118</v>
      </c>
      <c r="F41" s="335"/>
      <c r="G41" s="336"/>
      <c r="H41" s="336"/>
      <c r="I41" s="337"/>
      <c r="K41" s="313"/>
    </row>
    <row r="42" spans="3:11" ht="18" customHeight="1">
      <c r="C42" s="340"/>
      <c r="D42" s="323"/>
      <c r="E42" s="306"/>
      <c r="F42" s="335"/>
      <c r="G42" s="336"/>
      <c r="H42" s="336"/>
      <c r="I42" s="337"/>
      <c r="K42" s="313"/>
    </row>
    <row r="43" spans="3:11" ht="19.5" customHeight="1">
      <c r="C43" s="340"/>
      <c r="D43" s="323"/>
      <c r="E43" s="306" t="s">
        <v>119</v>
      </c>
      <c r="F43" s="335"/>
      <c r="G43" s="336"/>
      <c r="H43" s="336"/>
      <c r="I43" s="337"/>
      <c r="K43" s="313"/>
    </row>
    <row r="44" spans="3:11" ht="16.5" customHeight="1">
      <c r="C44" s="340"/>
      <c r="D44" s="323"/>
      <c r="E44" s="306"/>
      <c r="F44" s="335"/>
      <c r="G44" s="336"/>
      <c r="H44" s="336"/>
      <c r="I44" s="337"/>
      <c r="K44" s="313"/>
    </row>
    <row r="45" spans="3:11" ht="14.25" customHeight="1">
      <c r="C45" s="340"/>
      <c r="D45" s="323"/>
      <c r="E45" s="338" t="s">
        <v>34</v>
      </c>
      <c r="F45" s="193"/>
      <c r="G45" s="194"/>
      <c r="H45" s="194"/>
      <c r="I45" s="195"/>
      <c r="K45" s="313"/>
    </row>
    <row r="46" spans="3:11" ht="14.25" customHeight="1" thickBot="1">
      <c r="C46" s="308"/>
      <c r="D46" s="324"/>
      <c r="E46" s="339"/>
      <c r="F46" s="196"/>
      <c r="G46" s="197"/>
      <c r="H46" s="197"/>
      <c r="I46" s="198"/>
      <c r="K46" s="313"/>
    </row>
    <row r="47" spans="5:11" ht="3" customHeight="1">
      <c r="E47" s="5"/>
      <c r="K47" s="4"/>
    </row>
    <row r="48" spans="3:5" ht="27" customHeight="1">
      <c r="C48" s="244" t="s">
        <v>85</v>
      </c>
      <c r="D48" s="189"/>
      <c r="E48" s="22"/>
    </row>
    <row r="49" spans="3:5" ht="17.25">
      <c r="C49" s="22" t="s">
        <v>100</v>
      </c>
      <c r="D49" s="22"/>
      <c r="E49" s="22"/>
    </row>
    <row r="50" spans="3:5" ht="4.5" customHeight="1">
      <c r="C50" s="5"/>
      <c r="D50" s="5"/>
      <c r="E50" s="5"/>
    </row>
    <row r="51" spans="2:11" ht="27" customHeight="1">
      <c r="B51" s="202" t="s">
        <v>79</v>
      </c>
      <c r="C51" s="314" t="s">
        <v>87</v>
      </c>
      <c r="D51" s="316" t="s">
        <v>122</v>
      </c>
      <c r="E51" s="299"/>
      <c r="F51" s="299"/>
      <c r="G51" s="299"/>
      <c r="H51" s="299"/>
      <c r="I51" s="300"/>
      <c r="K51" s="313" t="s">
        <v>66</v>
      </c>
    </row>
    <row r="52" spans="3:11" ht="51.75" customHeight="1">
      <c r="C52" s="315"/>
      <c r="D52" s="317"/>
      <c r="E52" s="302"/>
      <c r="F52" s="302"/>
      <c r="G52" s="302"/>
      <c r="H52" s="302"/>
      <c r="I52" s="303"/>
      <c r="K52" s="313"/>
    </row>
    <row r="53" spans="3:5" ht="4.5" customHeight="1">
      <c r="C53" s="5"/>
      <c r="D53" s="5"/>
      <c r="E53" s="5"/>
    </row>
    <row r="54" spans="2:11" ht="27" customHeight="1">
      <c r="B54" s="202" t="s">
        <v>101</v>
      </c>
      <c r="C54" s="314" t="s">
        <v>87</v>
      </c>
      <c r="D54" s="316" t="s">
        <v>188</v>
      </c>
      <c r="E54" s="299"/>
      <c r="F54" s="299"/>
      <c r="G54" s="299"/>
      <c r="H54" s="299"/>
      <c r="I54" s="300"/>
      <c r="K54" s="313" t="s">
        <v>66</v>
      </c>
    </row>
    <row r="55" spans="3:11" ht="110.25" customHeight="1">
      <c r="C55" s="315"/>
      <c r="D55" s="317"/>
      <c r="E55" s="302"/>
      <c r="F55" s="302"/>
      <c r="G55" s="302"/>
      <c r="H55" s="302"/>
      <c r="I55" s="303"/>
      <c r="K55" s="313"/>
    </row>
    <row r="56" spans="3:5" ht="4.5" customHeight="1">
      <c r="C56" s="5"/>
      <c r="D56" s="5"/>
      <c r="E56" s="5"/>
    </row>
    <row r="57" spans="2:11" ht="27" customHeight="1">
      <c r="B57" s="202" t="s">
        <v>123</v>
      </c>
      <c r="C57" s="293" t="s">
        <v>87</v>
      </c>
      <c r="D57" s="343" t="s">
        <v>135</v>
      </c>
      <c r="E57" s="299"/>
      <c r="F57" s="299"/>
      <c r="G57" s="299"/>
      <c r="H57" s="299"/>
      <c r="I57" s="300"/>
      <c r="K57" s="313" t="s">
        <v>66</v>
      </c>
    </row>
    <row r="58" spans="3:11" ht="51" customHeight="1" thickBot="1">
      <c r="C58" s="294"/>
      <c r="D58" s="302"/>
      <c r="E58" s="302"/>
      <c r="F58" s="336"/>
      <c r="G58" s="336"/>
      <c r="H58" s="336"/>
      <c r="I58" s="337"/>
      <c r="K58" s="313"/>
    </row>
    <row r="59" spans="3:11" ht="18" thickTop="1">
      <c r="C59" s="294"/>
      <c r="D59" s="235"/>
      <c r="E59" s="344" t="s">
        <v>124</v>
      </c>
      <c r="F59" s="347" t="s">
        <v>132</v>
      </c>
      <c r="G59" s="348"/>
      <c r="H59" s="348"/>
      <c r="I59" s="349"/>
      <c r="K59" s="4"/>
    </row>
    <row r="60" spans="3:9" ht="17.25">
      <c r="C60" s="294"/>
      <c r="D60" s="2"/>
      <c r="E60" s="345"/>
      <c r="F60" s="350"/>
      <c r="G60" s="336"/>
      <c r="H60" s="336"/>
      <c r="I60" s="337"/>
    </row>
    <row r="61" spans="3:9" ht="17.25">
      <c r="C61" s="294"/>
      <c r="D61" s="2"/>
      <c r="E61" s="345"/>
      <c r="F61" s="350"/>
      <c r="G61" s="336"/>
      <c r="H61" s="336"/>
      <c r="I61" s="337"/>
    </row>
    <row r="62" spans="3:9" ht="18" thickBot="1">
      <c r="C62" s="294"/>
      <c r="D62" s="236"/>
      <c r="E62" s="346"/>
      <c r="F62" s="351"/>
      <c r="G62" s="352"/>
      <c r="H62" s="352"/>
      <c r="I62" s="353"/>
    </row>
    <row r="63" spans="3:9" ht="18.75" customHeight="1" thickTop="1">
      <c r="C63" s="294"/>
      <c r="D63" s="2"/>
      <c r="F63" s="344" t="s">
        <v>125</v>
      </c>
      <c r="G63" s="347" t="s">
        <v>129</v>
      </c>
      <c r="H63" s="348"/>
      <c r="I63" s="349"/>
    </row>
    <row r="64" spans="3:9" ht="17.25">
      <c r="C64" s="294"/>
      <c r="D64" s="2"/>
      <c r="F64" s="355"/>
      <c r="G64" s="350"/>
      <c r="H64" s="336"/>
      <c r="I64" s="337"/>
    </row>
    <row r="65" spans="3:9" ht="17.25">
      <c r="C65" s="294"/>
      <c r="D65" s="2"/>
      <c r="F65" s="355"/>
      <c r="G65" s="350"/>
      <c r="H65" s="336"/>
      <c r="I65" s="337"/>
    </row>
    <row r="66" spans="3:9" ht="18" thickBot="1">
      <c r="C66" s="294"/>
      <c r="D66" s="237"/>
      <c r="E66" s="234"/>
      <c r="F66" s="356"/>
      <c r="G66" s="350"/>
      <c r="H66" s="336"/>
      <c r="I66" s="337"/>
    </row>
    <row r="67" spans="3:9" ht="18" thickTop="1">
      <c r="C67" s="294"/>
      <c r="D67" s="2"/>
      <c r="F67" s="344" t="s">
        <v>126</v>
      </c>
      <c r="G67" s="350"/>
      <c r="H67" s="336"/>
      <c r="I67" s="337"/>
    </row>
    <row r="68" spans="3:9" ht="17.25">
      <c r="C68" s="294"/>
      <c r="D68" s="2"/>
      <c r="F68" s="355"/>
      <c r="G68" s="350"/>
      <c r="H68" s="336"/>
      <c r="I68" s="337"/>
    </row>
    <row r="69" spans="3:9" ht="17.25">
      <c r="C69" s="294"/>
      <c r="D69" s="2"/>
      <c r="F69" s="355"/>
      <c r="G69" s="350"/>
      <c r="H69" s="336"/>
      <c r="I69" s="337"/>
    </row>
    <row r="70" spans="3:9" ht="18" thickBot="1">
      <c r="C70" s="294"/>
      <c r="D70" s="237"/>
      <c r="E70" s="234"/>
      <c r="F70" s="356"/>
      <c r="G70" s="350"/>
      <c r="H70" s="336"/>
      <c r="I70" s="337"/>
    </row>
    <row r="71" spans="3:9" ht="18" thickTop="1">
      <c r="C71" s="294"/>
      <c r="F71" s="344" t="s">
        <v>127</v>
      </c>
      <c r="G71" s="350"/>
      <c r="H71" s="336"/>
      <c r="I71" s="337"/>
    </row>
    <row r="72" spans="3:9" ht="17.25">
      <c r="C72" s="294"/>
      <c r="F72" s="355"/>
      <c r="G72" s="350"/>
      <c r="H72" s="336"/>
      <c r="I72" s="337"/>
    </row>
    <row r="73" spans="3:9" ht="17.25">
      <c r="C73" s="294"/>
      <c r="F73" s="355"/>
      <c r="G73" s="350"/>
      <c r="H73" s="336"/>
      <c r="I73" s="337"/>
    </row>
    <row r="74" spans="3:9" ht="18" thickBot="1">
      <c r="C74" s="294"/>
      <c r="D74" s="238"/>
      <c r="E74" s="234"/>
      <c r="F74" s="356"/>
      <c r="G74" s="350"/>
      <c r="H74" s="336"/>
      <c r="I74" s="337"/>
    </row>
    <row r="75" spans="3:9" ht="18" thickTop="1">
      <c r="C75" s="294"/>
      <c r="F75" s="344" t="s">
        <v>128</v>
      </c>
      <c r="G75" s="350"/>
      <c r="H75" s="336"/>
      <c r="I75" s="337"/>
    </row>
    <row r="76" spans="3:9" ht="17.25">
      <c r="C76" s="294"/>
      <c r="F76" s="355"/>
      <c r="G76" s="350"/>
      <c r="H76" s="336"/>
      <c r="I76" s="337"/>
    </row>
    <row r="77" spans="3:9" ht="17.25">
      <c r="C77" s="294"/>
      <c r="F77" s="355"/>
      <c r="G77" s="350"/>
      <c r="H77" s="336"/>
      <c r="I77" s="337"/>
    </row>
    <row r="78" spans="3:9" ht="18" thickBot="1">
      <c r="C78" s="295"/>
      <c r="D78" s="238"/>
      <c r="E78" s="234"/>
      <c r="F78" s="356"/>
      <c r="G78" s="351"/>
      <c r="H78" s="352"/>
      <c r="I78" s="353"/>
    </row>
    <row r="79" spans="3:5" ht="4.5" customHeight="1" thickTop="1">
      <c r="C79" s="5"/>
      <c r="D79" s="5"/>
      <c r="E79" s="5"/>
    </row>
    <row r="80" spans="2:11" ht="27" customHeight="1">
      <c r="B80" s="202" t="s">
        <v>130</v>
      </c>
      <c r="C80" s="354" t="s">
        <v>87</v>
      </c>
      <c r="D80" s="343" t="s">
        <v>190</v>
      </c>
      <c r="E80" s="299"/>
      <c r="F80" s="299"/>
      <c r="G80" s="299"/>
      <c r="H80" s="299"/>
      <c r="I80" s="300"/>
      <c r="K80" s="313" t="s">
        <v>66</v>
      </c>
    </row>
    <row r="81" spans="3:11" ht="25.5" customHeight="1" thickBot="1">
      <c r="C81" s="294"/>
      <c r="D81" s="302"/>
      <c r="E81" s="336"/>
      <c r="F81" s="336"/>
      <c r="G81" s="336"/>
      <c r="H81" s="336"/>
      <c r="I81" s="337"/>
      <c r="K81" s="313"/>
    </row>
    <row r="82" spans="3:11" ht="45.75" customHeight="1" thickTop="1">
      <c r="C82" s="294"/>
      <c r="D82" s="235"/>
      <c r="E82" s="357" t="s">
        <v>131</v>
      </c>
      <c r="F82" s="358"/>
      <c r="G82" s="363" t="s">
        <v>133</v>
      </c>
      <c r="H82" s="364"/>
      <c r="I82" s="365"/>
      <c r="K82" s="4"/>
    </row>
    <row r="83" spans="3:9" ht="30" customHeight="1">
      <c r="C83" s="294"/>
      <c r="D83" s="2"/>
      <c r="E83" s="359"/>
      <c r="F83" s="360"/>
      <c r="G83" s="363" t="s">
        <v>191</v>
      </c>
      <c r="H83" s="364"/>
      <c r="I83" s="365"/>
    </row>
    <row r="84" spans="3:9" ht="46.5" customHeight="1">
      <c r="C84" s="294"/>
      <c r="D84" s="2"/>
      <c r="E84" s="359"/>
      <c r="F84" s="360"/>
      <c r="G84" s="363" t="s">
        <v>134</v>
      </c>
      <c r="H84" s="364"/>
      <c r="I84" s="365"/>
    </row>
    <row r="85" spans="3:9" ht="47.25" customHeight="1" thickBot="1">
      <c r="C85" s="294"/>
      <c r="D85" s="236"/>
      <c r="E85" s="361"/>
      <c r="F85" s="362"/>
      <c r="G85" s="363" t="s">
        <v>192</v>
      </c>
      <c r="H85" s="364"/>
      <c r="I85" s="365"/>
    </row>
    <row r="86" spans="3:5" ht="4.5" customHeight="1" thickTop="1">
      <c r="C86" s="5"/>
      <c r="D86" s="5"/>
      <c r="E86" s="5"/>
    </row>
    <row r="87" spans="2:11" ht="27" customHeight="1">
      <c r="B87" s="202" t="s">
        <v>136</v>
      </c>
      <c r="C87" s="314" t="s">
        <v>87</v>
      </c>
      <c r="D87" s="316" t="s">
        <v>163</v>
      </c>
      <c r="E87" s="299"/>
      <c r="F87" s="299"/>
      <c r="G87" s="299"/>
      <c r="H87" s="299"/>
      <c r="I87" s="300"/>
      <c r="K87" s="313" t="s">
        <v>66</v>
      </c>
    </row>
    <row r="88" spans="3:11" ht="41.25" customHeight="1">
      <c r="C88" s="315"/>
      <c r="D88" s="317"/>
      <c r="E88" s="302"/>
      <c r="F88" s="302"/>
      <c r="G88" s="302"/>
      <c r="H88" s="302"/>
      <c r="I88" s="303"/>
      <c r="K88" s="313"/>
    </row>
    <row r="89" spans="3:5" ht="4.5" customHeight="1">
      <c r="C89" s="5"/>
      <c r="D89" s="5"/>
      <c r="E89" s="5"/>
    </row>
    <row r="90" spans="2:11" ht="27" customHeight="1">
      <c r="B90" s="202" t="s">
        <v>138</v>
      </c>
      <c r="C90" s="314" t="s">
        <v>87</v>
      </c>
      <c r="D90" s="316" t="s">
        <v>164</v>
      </c>
      <c r="E90" s="299"/>
      <c r="F90" s="299"/>
      <c r="G90" s="299"/>
      <c r="H90" s="299"/>
      <c r="I90" s="300"/>
      <c r="K90" s="313" t="s">
        <v>66</v>
      </c>
    </row>
    <row r="91" spans="3:11" ht="49.5" customHeight="1">
      <c r="C91" s="315"/>
      <c r="D91" s="317"/>
      <c r="E91" s="302"/>
      <c r="F91" s="302"/>
      <c r="G91" s="302"/>
      <c r="H91" s="302"/>
      <c r="I91" s="303"/>
      <c r="K91" s="313"/>
    </row>
    <row r="92" spans="3:5" ht="4.5" customHeight="1">
      <c r="C92" s="5"/>
      <c r="D92" s="5"/>
      <c r="E92" s="5"/>
    </row>
    <row r="93" spans="2:11" ht="27" customHeight="1">
      <c r="B93" s="202" t="s">
        <v>139</v>
      </c>
      <c r="C93" s="314" t="s">
        <v>87</v>
      </c>
      <c r="D93" s="316" t="s">
        <v>137</v>
      </c>
      <c r="E93" s="299"/>
      <c r="F93" s="299"/>
      <c r="G93" s="299"/>
      <c r="H93" s="299"/>
      <c r="I93" s="300"/>
      <c r="K93" s="313" t="s">
        <v>66</v>
      </c>
    </row>
    <row r="94" spans="3:11" ht="49.5" customHeight="1">
      <c r="C94" s="315"/>
      <c r="D94" s="317"/>
      <c r="E94" s="302"/>
      <c r="F94" s="302"/>
      <c r="G94" s="302"/>
      <c r="H94" s="302"/>
      <c r="I94" s="303"/>
      <c r="K94" s="313"/>
    </row>
    <row r="95" spans="3:5" ht="4.5" customHeight="1">
      <c r="C95" s="5"/>
      <c r="D95" s="5"/>
      <c r="E95" s="5"/>
    </row>
    <row r="96" spans="2:11" ht="27" customHeight="1">
      <c r="B96" s="202" t="s">
        <v>152</v>
      </c>
      <c r="C96" s="314" t="s">
        <v>87</v>
      </c>
      <c r="D96" s="316" t="s">
        <v>140</v>
      </c>
      <c r="E96" s="299"/>
      <c r="F96" s="299"/>
      <c r="G96" s="299"/>
      <c r="H96" s="299"/>
      <c r="I96" s="300"/>
      <c r="K96" s="313" t="s">
        <v>66</v>
      </c>
    </row>
    <row r="97" spans="3:11" ht="16.5" customHeight="1">
      <c r="C97" s="315"/>
      <c r="D97" s="317"/>
      <c r="E97" s="302"/>
      <c r="F97" s="302"/>
      <c r="G97" s="302"/>
      <c r="H97" s="302"/>
      <c r="I97" s="303"/>
      <c r="K97" s="313"/>
    </row>
    <row r="98" spans="3:5" ht="4.5" customHeight="1">
      <c r="C98" s="5"/>
      <c r="D98" s="5"/>
      <c r="E98" s="5"/>
    </row>
    <row r="99" spans="2:11" ht="27" customHeight="1">
      <c r="B99" s="202" t="s">
        <v>156</v>
      </c>
      <c r="C99" s="378" t="s">
        <v>87</v>
      </c>
      <c r="D99" s="390" t="s">
        <v>141</v>
      </c>
      <c r="E99" s="391"/>
      <c r="F99" s="391"/>
      <c r="G99" s="391"/>
      <c r="H99" s="391"/>
      <c r="I99" s="392"/>
      <c r="K99" s="313" t="s">
        <v>66</v>
      </c>
    </row>
    <row r="100" spans="3:11" ht="13.5" customHeight="1" thickBot="1">
      <c r="C100" s="379"/>
      <c r="D100" s="393"/>
      <c r="E100" s="394"/>
      <c r="F100" s="395"/>
      <c r="G100" s="395"/>
      <c r="H100" s="395"/>
      <c r="I100" s="396"/>
      <c r="K100" s="313"/>
    </row>
    <row r="101" spans="3:11" ht="45.75" customHeight="1" thickBot="1">
      <c r="C101" s="379"/>
      <c r="D101" s="397" t="s">
        <v>109</v>
      </c>
      <c r="E101" s="398"/>
      <c r="F101" s="371" t="s">
        <v>153</v>
      </c>
      <c r="G101" s="372"/>
      <c r="H101" s="372"/>
      <c r="I101" s="373"/>
      <c r="K101" s="4"/>
    </row>
    <row r="102" spans="3:9" ht="44.25" customHeight="1" thickBot="1">
      <c r="C102" s="379"/>
      <c r="D102" s="369" t="s">
        <v>110</v>
      </c>
      <c r="E102" s="239" t="s">
        <v>114</v>
      </c>
      <c r="F102" s="366" t="s">
        <v>154</v>
      </c>
      <c r="G102" s="367"/>
      <c r="H102" s="367"/>
      <c r="I102" s="368"/>
    </row>
    <row r="103" spans="3:9" ht="46.5" customHeight="1" thickBot="1">
      <c r="C103" s="379"/>
      <c r="D103" s="370"/>
      <c r="E103" s="239" t="s">
        <v>111</v>
      </c>
      <c r="F103" s="366" t="s">
        <v>155</v>
      </c>
      <c r="G103" s="367"/>
      <c r="H103" s="367"/>
      <c r="I103" s="368"/>
    </row>
    <row r="104" spans="3:9" ht="42.75" customHeight="1" thickBot="1">
      <c r="C104" s="379"/>
      <c r="D104" s="370"/>
      <c r="E104" s="240" t="s">
        <v>142</v>
      </c>
      <c r="F104" s="374" t="s">
        <v>165</v>
      </c>
      <c r="G104" s="375"/>
      <c r="H104" s="375"/>
      <c r="I104" s="376"/>
    </row>
    <row r="105" spans="3:9" ht="36.75" customHeight="1" thickBot="1">
      <c r="C105" s="379"/>
      <c r="D105" s="381" t="s">
        <v>112</v>
      </c>
      <c r="E105" s="382"/>
      <c r="F105" s="387" t="s">
        <v>143</v>
      </c>
      <c r="G105" s="348"/>
      <c r="H105" s="364"/>
      <c r="I105" s="365"/>
    </row>
    <row r="106" spans="3:9" ht="35.25" customHeight="1" thickBot="1">
      <c r="C106" s="379"/>
      <c r="D106" s="383"/>
      <c r="E106" s="384"/>
      <c r="F106" s="243"/>
      <c r="G106" s="241" t="s">
        <v>144</v>
      </c>
      <c r="H106" s="388" t="s">
        <v>148</v>
      </c>
      <c r="I106" s="389"/>
    </row>
    <row r="107" spans="3:9" ht="32.25" customHeight="1" thickBot="1">
      <c r="C107" s="379"/>
      <c r="D107" s="383"/>
      <c r="E107" s="384"/>
      <c r="F107" s="243"/>
      <c r="G107" s="242" t="s">
        <v>145</v>
      </c>
      <c r="H107" s="388" t="s">
        <v>149</v>
      </c>
      <c r="I107" s="389"/>
    </row>
    <row r="108" spans="3:9" ht="32.25" customHeight="1" thickBot="1">
      <c r="C108" s="379"/>
      <c r="D108" s="383"/>
      <c r="E108" s="384"/>
      <c r="F108" s="243"/>
      <c r="G108" s="241" t="s">
        <v>146</v>
      </c>
      <c r="H108" s="387" t="s">
        <v>150</v>
      </c>
      <c r="I108" s="365"/>
    </row>
    <row r="109" spans="3:9" ht="32.25" customHeight="1" thickBot="1">
      <c r="C109" s="380"/>
      <c r="D109" s="385"/>
      <c r="E109" s="386"/>
      <c r="F109" s="243"/>
      <c r="G109" s="242" t="s">
        <v>147</v>
      </c>
      <c r="H109" s="387" t="s">
        <v>151</v>
      </c>
      <c r="I109" s="365"/>
    </row>
    <row r="110" spans="3:5" ht="4.5" customHeight="1">
      <c r="C110" s="5"/>
      <c r="D110" s="5"/>
      <c r="E110" s="5"/>
    </row>
    <row r="111" spans="2:11" ht="27" customHeight="1">
      <c r="B111" s="202" t="s">
        <v>157</v>
      </c>
      <c r="C111" s="307" t="s">
        <v>67</v>
      </c>
      <c r="D111" s="316" t="s">
        <v>158</v>
      </c>
      <c r="E111" s="299"/>
      <c r="F111" s="299"/>
      <c r="G111" s="299"/>
      <c r="H111" s="299"/>
      <c r="I111" s="300"/>
      <c r="K111" s="377" t="s">
        <v>66</v>
      </c>
    </row>
    <row r="112" spans="3:11" ht="16.5" customHeight="1">
      <c r="C112" s="308"/>
      <c r="D112" s="317"/>
      <c r="E112" s="302"/>
      <c r="F112" s="302"/>
      <c r="G112" s="302"/>
      <c r="H112" s="302"/>
      <c r="I112" s="303"/>
      <c r="K112" s="377"/>
    </row>
  </sheetData>
  <sheetProtection formatCells="0" formatColumns="0" formatRows="0" insertColumns="0" insertRows="0" insertHyperlinks="0" deleteColumns="0" deleteRows="0" sort="0" autoFilter="0" pivotTables="0"/>
  <mergeCells count="99">
    <mergeCell ref="H108:I108"/>
    <mergeCell ref="H109:I109"/>
    <mergeCell ref="D99:I100"/>
    <mergeCell ref="D101:E101"/>
    <mergeCell ref="C111:C112"/>
    <mergeCell ref="D111:I112"/>
    <mergeCell ref="D93:I94"/>
    <mergeCell ref="F104:I104"/>
    <mergeCell ref="K111:K112"/>
    <mergeCell ref="C99:C109"/>
    <mergeCell ref="D105:E109"/>
    <mergeCell ref="F105:I105"/>
    <mergeCell ref="H106:I106"/>
    <mergeCell ref="H107:I107"/>
    <mergeCell ref="K93:K94"/>
    <mergeCell ref="C96:C97"/>
    <mergeCell ref="D96:I97"/>
    <mergeCell ref="K96:K97"/>
    <mergeCell ref="K99:K100"/>
    <mergeCell ref="F103:I103"/>
    <mergeCell ref="D102:D104"/>
    <mergeCell ref="F101:I101"/>
    <mergeCell ref="F102:I102"/>
    <mergeCell ref="E82:F85"/>
    <mergeCell ref="G82:I82"/>
    <mergeCell ref="G83:I83"/>
    <mergeCell ref="G84:I84"/>
    <mergeCell ref="G85:I85"/>
    <mergeCell ref="C87:C88"/>
    <mergeCell ref="D87:I88"/>
    <mergeCell ref="C90:C91"/>
    <mergeCell ref="D90:I91"/>
    <mergeCell ref="C93:C94"/>
    <mergeCell ref="G63:I78"/>
    <mergeCell ref="C80:C85"/>
    <mergeCell ref="D80:I81"/>
    <mergeCell ref="F63:F66"/>
    <mergeCell ref="F67:F70"/>
    <mergeCell ref="F71:F74"/>
    <mergeCell ref="F75:F78"/>
    <mergeCell ref="K80:K81"/>
    <mergeCell ref="K87:K88"/>
    <mergeCell ref="K90:K91"/>
    <mergeCell ref="C51:C52"/>
    <mergeCell ref="D51:I52"/>
    <mergeCell ref="K51:K52"/>
    <mergeCell ref="D57:I58"/>
    <mergeCell ref="K57:K58"/>
    <mergeCell ref="E59:E62"/>
    <mergeCell ref="F59:I62"/>
    <mergeCell ref="K11:K12"/>
    <mergeCell ref="F29:I44"/>
    <mergeCell ref="K26:K27"/>
    <mergeCell ref="K29:K46"/>
    <mergeCell ref="E45:E46"/>
    <mergeCell ref="C29:C46"/>
    <mergeCell ref="E31:E32"/>
    <mergeCell ref="E33:E34"/>
    <mergeCell ref="E35:E36"/>
    <mergeCell ref="E37:E38"/>
    <mergeCell ref="F6:L6"/>
    <mergeCell ref="C11:C12"/>
    <mergeCell ref="E11:E12"/>
    <mergeCell ref="C14:C15"/>
    <mergeCell ref="E14:E15"/>
    <mergeCell ref="C20:C21"/>
    <mergeCell ref="F11:I12"/>
    <mergeCell ref="F20:I21"/>
    <mergeCell ref="K20:K21"/>
    <mergeCell ref="C6:E6"/>
    <mergeCell ref="D11:D12"/>
    <mergeCell ref="D14:D15"/>
    <mergeCell ref="D29:D46"/>
    <mergeCell ref="C17:C18"/>
    <mergeCell ref="D17:D18"/>
    <mergeCell ref="E17:E18"/>
    <mergeCell ref="C23:C24"/>
    <mergeCell ref="D26:D27"/>
    <mergeCell ref="E26:E27"/>
    <mergeCell ref="K23:K24"/>
    <mergeCell ref="C54:C55"/>
    <mergeCell ref="D54:I55"/>
    <mergeCell ref="K54:K55"/>
    <mergeCell ref="F14:I15"/>
    <mergeCell ref="K14:K15"/>
    <mergeCell ref="F17:I18"/>
    <mergeCell ref="K17:K18"/>
    <mergeCell ref="D20:D21"/>
    <mergeCell ref="E20:E21"/>
    <mergeCell ref="C57:C78"/>
    <mergeCell ref="E23:E24"/>
    <mergeCell ref="F23:I24"/>
    <mergeCell ref="D23:D24"/>
    <mergeCell ref="E43:E44"/>
    <mergeCell ref="C26:C27"/>
    <mergeCell ref="F26:I27"/>
    <mergeCell ref="E29:E30"/>
    <mergeCell ref="E39:E40"/>
    <mergeCell ref="E41:E42"/>
  </mergeCells>
  <hyperlinks>
    <hyperlink ref="K14:K15" location="'Lista projektów'!C8" display="PRZEJDŹ do Listy projektów"/>
    <hyperlink ref="K17:K18" location="'Lista projektów'!D8" display="PRZEJDŹ do Listy projektów"/>
    <hyperlink ref="K20:K21" location="'Lista projektów'!F7" display="PRZEJDŹ do Listy projektów"/>
    <hyperlink ref="K23:K24" location="'Lista projektów'!I7" display="PRZEJDŹ do Listy projektów"/>
    <hyperlink ref="K26:K27" location="'Lista projektów'!L7" display="PRZEJDŹ do Listy projektów"/>
    <hyperlink ref="K29:K46" location="'Lista projektów'!O7" display="PRZEJDŹ do Listy projektów"/>
    <hyperlink ref="K11:K12" location="'Lista projektów'!B7" display="PRZEJDŹ do Listy projektów"/>
    <hyperlink ref="K51:K52" location="'Lista projektów'!L7" display="PRZEJDŹ do Listy projektów"/>
    <hyperlink ref="K54:K55" location="'Lista projektów'!L7" display="PRZEJDŹ do Listy projektów"/>
    <hyperlink ref="K57:K58" location="'Lista projektów'!L7" display="PRZEJDŹ do Listy projektów"/>
    <hyperlink ref="K80:K81" location="'Lista projektów'!L7" display="PRZEJDŹ do Listy projektów"/>
    <hyperlink ref="K87:K88" location="'Lista projektów'!L7" display="PRZEJDŹ do Listy projektów"/>
    <hyperlink ref="K90:K91" location="'Lista projektów'!L7" display="PRZEJDŹ do Listy projektów"/>
    <hyperlink ref="K93:K94" location="'Lista projektów'!L7" display="PRZEJDŹ do Listy projektów"/>
    <hyperlink ref="K96:K97" location="'Lista projektów'!L7" display="PRZEJDŹ do Listy projektów"/>
    <hyperlink ref="K99:K100" location="'Lista projektów'!L7" display="PRZEJDŹ do Listy projektów"/>
    <hyperlink ref="K111:K112" location="'Lista projektów'!U7" display="PRZEJDŹ do Listy projektów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projektów'!C24</f>
        <v>Wystawa walców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projektów'!$F$24</f>
        <v>Styczeń</v>
      </c>
      <c r="E12" s="177">
        <f>'Lista projektów'!G24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projektów'!I24</f>
        <v>Grudzień</v>
      </c>
      <c r="E13" s="177">
        <f>'Lista projektów'!J24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projektów'!D24</f>
        <v>Eliza Kasztanowa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projektów'!C26</f>
        <v>Stworzenie poematu na cześć drogowców 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projektów'!$F$26</f>
        <v>Styczeń</v>
      </c>
      <c r="E12" s="177">
        <f>'Lista projektów'!G26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projektów'!I26</f>
        <v>Grudzień</v>
      </c>
      <c r="E13" s="177">
        <f>'Lista projektów'!J26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projektów'!D26</f>
        <v>Filip Mickiewicz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7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D5" sqref="D5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projektów'!C28</f>
        <v>Stworzenie kontrpoematu na cześć drogowców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projektów'!$F$28</f>
        <v>Styczeń</v>
      </c>
      <c r="E12" s="177">
        <f>'Lista projektów'!G28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projektów'!I28</f>
        <v>Grudzień</v>
      </c>
      <c r="E13" s="177">
        <f>'Lista projektów'!J28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projektów'!D28</f>
        <v>Erazm Słowacki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FFC000"/>
    <pageSetUpPr fitToPage="1"/>
  </sheetPr>
  <dimension ref="A1:BJ56"/>
  <sheetViews>
    <sheetView showGridLines="0" tabSelected="1" zoomScale="85" zoomScaleNormal="85" zoomScalePageLayoutView="0" workbookViewId="0" topLeftCell="A1">
      <pane xSplit="13" ySplit="9" topLeftCell="Q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C10" sqref="C10"/>
    </sheetView>
  </sheetViews>
  <sheetFormatPr defaultColWidth="9" defaultRowHeight="14.25" outlineLevelCol="1"/>
  <cols>
    <col min="1" max="1" width="1" style="29" customWidth="1"/>
    <col min="2" max="2" width="7.5" style="170" customWidth="1"/>
    <col min="3" max="3" width="38.09765625" style="29" customWidth="1"/>
    <col min="4" max="4" width="14" style="29" customWidth="1"/>
    <col min="5" max="5" width="0.4921875" style="8" customWidth="1"/>
    <col min="6" max="6" width="10.5" style="29" customWidth="1"/>
    <col min="7" max="7" width="7.69921875" style="29" customWidth="1"/>
    <col min="8" max="8" width="0.4921875" style="8" customWidth="1"/>
    <col min="9" max="9" width="10.59765625" style="29" customWidth="1"/>
    <col min="10" max="10" width="7.69921875" style="29" customWidth="1"/>
    <col min="11" max="11" width="0.4921875" style="8" customWidth="1"/>
    <col min="12" max="12" width="18.8984375" style="29" customWidth="1"/>
    <col min="13" max="13" width="4.5" style="85" customWidth="1"/>
    <col min="14" max="14" width="0.4921875" style="8" customWidth="1"/>
    <col min="15" max="16" width="11" style="165" customWidth="1"/>
    <col min="17" max="17" width="0.4921875" style="8" customWidth="1"/>
    <col min="18" max="19" width="11" style="165" customWidth="1"/>
    <col min="20" max="20" width="0.4921875" style="8" customWidth="1"/>
    <col min="21" max="23" width="11.09765625" style="165" customWidth="1"/>
    <col min="24" max="24" width="12" style="165" customWidth="1"/>
    <col min="25" max="25" width="0.4921875" style="8" customWidth="1"/>
    <col min="26" max="26" width="12" style="29" customWidth="1"/>
    <col min="27" max="33" width="13" style="8" customWidth="1"/>
    <col min="34" max="34" width="13" style="20" customWidth="1"/>
    <col min="35" max="35" width="2.3984375" style="20" customWidth="1"/>
    <col min="36" max="47" width="13" style="8" customWidth="1"/>
    <col min="48" max="48" width="13" style="20" customWidth="1"/>
    <col min="49" max="49" width="2.59765625" style="20" customWidth="1"/>
    <col min="50" max="61" width="13" style="8" customWidth="1" outlineLevel="1"/>
    <col min="62" max="62" width="13" style="20" customWidth="1" outlineLevel="1"/>
    <col min="63" max="63" width="2.59765625" style="29" customWidth="1"/>
    <col min="64" max="16384" width="9" style="29" customWidth="1"/>
  </cols>
  <sheetData>
    <row r="1" spans="2:49" ht="3.75" customHeight="1">
      <c r="B1" s="169"/>
      <c r="C1" s="160"/>
      <c r="D1" s="160"/>
      <c r="E1" s="161"/>
      <c r="F1" s="160"/>
      <c r="G1" s="160"/>
      <c r="H1" s="161"/>
      <c r="I1" s="160"/>
      <c r="J1" s="160"/>
      <c r="K1" s="161"/>
      <c r="L1" s="160"/>
      <c r="M1" s="162"/>
      <c r="N1" s="161"/>
      <c r="O1" s="163"/>
      <c r="P1" s="163"/>
      <c r="Q1" s="161"/>
      <c r="R1" s="163"/>
      <c r="S1" s="163"/>
      <c r="T1" s="161"/>
      <c r="U1" s="163"/>
      <c r="V1" s="163"/>
      <c r="W1" s="163"/>
      <c r="X1" s="163"/>
      <c r="Y1" s="161"/>
      <c r="Z1" s="160"/>
      <c r="AI1" s="19"/>
      <c r="AW1" s="19"/>
    </row>
    <row r="2" spans="2:49" ht="37.5" customHeight="1">
      <c r="B2" s="169"/>
      <c r="C2" s="160"/>
      <c r="D2" s="199" t="s">
        <v>65</v>
      </c>
      <c r="E2" s="161"/>
      <c r="F2" s="160"/>
      <c r="G2" s="160"/>
      <c r="H2" s="161"/>
      <c r="I2" s="160"/>
      <c r="J2" s="160"/>
      <c r="K2" s="161"/>
      <c r="L2" s="160"/>
      <c r="M2" s="162"/>
      <c r="N2" s="161"/>
      <c r="O2" s="163"/>
      <c r="P2" s="163"/>
      <c r="Q2" s="161"/>
      <c r="R2" s="163"/>
      <c r="S2" s="163"/>
      <c r="T2" s="161"/>
      <c r="U2" s="163"/>
      <c r="V2" s="163"/>
      <c r="W2" s="163"/>
      <c r="X2" s="163"/>
      <c r="Y2" s="161"/>
      <c r="Z2" s="160"/>
      <c r="AI2" s="19"/>
      <c r="AW2" s="19"/>
    </row>
    <row r="3" spans="2:49" ht="3.75" customHeight="1">
      <c r="B3" s="169"/>
      <c r="C3" s="160"/>
      <c r="D3" s="160"/>
      <c r="E3" s="161"/>
      <c r="F3" s="160"/>
      <c r="G3" s="160"/>
      <c r="H3" s="161"/>
      <c r="I3" s="160"/>
      <c r="J3" s="160"/>
      <c r="K3" s="161"/>
      <c r="L3" s="160"/>
      <c r="M3" s="162"/>
      <c r="N3" s="161"/>
      <c r="O3" s="163"/>
      <c r="P3" s="163"/>
      <c r="Q3" s="161"/>
      <c r="R3" s="163"/>
      <c r="S3" s="163"/>
      <c r="T3" s="161"/>
      <c r="U3" s="163"/>
      <c r="V3" s="163"/>
      <c r="W3" s="163"/>
      <c r="X3" s="163"/>
      <c r="Y3" s="161"/>
      <c r="Z3" s="160"/>
      <c r="AI3" s="19"/>
      <c r="AW3" s="19"/>
    </row>
    <row r="4" spans="2:62" ht="23.25" customHeight="1">
      <c r="B4" s="168" t="s">
        <v>33</v>
      </c>
      <c r="E4" s="12"/>
      <c r="H4" s="12"/>
      <c r="K4" s="12"/>
      <c r="L4" s="144"/>
      <c r="N4" s="12"/>
      <c r="Q4" s="12"/>
      <c r="T4" s="12"/>
      <c r="Y4" s="12"/>
      <c r="AA4" s="12"/>
      <c r="AB4" s="12"/>
      <c r="AC4" s="12"/>
      <c r="AD4" s="12"/>
      <c r="AE4" s="12"/>
      <c r="AF4" s="12"/>
      <c r="AG4" s="12"/>
      <c r="AH4" s="19"/>
      <c r="AI4" s="19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9"/>
      <c r="AW4" s="19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9"/>
    </row>
    <row r="5" spans="2:49" ht="16.5" customHeight="1">
      <c r="B5" s="403" t="str">
        <f>IF(Instrukcja!F6=0,"",Instrukcja!F6)</f>
        <v>Stowarzyszenie Zapobiegania Degradacji Infrastruktury Transportowej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191"/>
      <c r="X5" s="191"/>
      <c r="Y5" s="191"/>
      <c r="Z5" s="8"/>
      <c r="AI5" s="19"/>
      <c r="AW5" s="19"/>
    </row>
    <row r="6" spans="3:49" ht="6" customHeight="1">
      <c r="C6" s="30"/>
      <c r="D6" s="30"/>
      <c r="F6" s="116"/>
      <c r="G6" s="116"/>
      <c r="I6" s="116"/>
      <c r="J6" s="116"/>
      <c r="L6" s="83"/>
      <c r="M6" s="139"/>
      <c r="O6" s="164"/>
      <c r="P6" s="164"/>
      <c r="R6" s="164"/>
      <c r="S6" s="164"/>
      <c r="U6" s="164"/>
      <c r="V6" s="164"/>
      <c r="W6" s="164"/>
      <c r="X6" s="164"/>
      <c r="Z6" s="30"/>
      <c r="AI6" s="19"/>
      <c r="AW6" s="19"/>
    </row>
    <row r="7" spans="2:49" ht="27.75" customHeight="1">
      <c r="B7" s="407" t="s">
        <v>19</v>
      </c>
      <c r="C7" s="409" t="s">
        <v>29</v>
      </c>
      <c r="D7" s="410" t="s">
        <v>30</v>
      </c>
      <c r="F7" s="415" t="s">
        <v>50</v>
      </c>
      <c r="G7" s="415"/>
      <c r="H7" s="28"/>
      <c r="I7" s="415" t="s">
        <v>18</v>
      </c>
      <c r="J7" s="415"/>
      <c r="L7" s="399" t="s">
        <v>48</v>
      </c>
      <c r="M7" s="400"/>
      <c r="O7" s="411" t="s">
        <v>54</v>
      </c>
      <c r="P7" s="412" t="s">
        <v>55</v>
      </c>
      <c r="R7" s="413" t="s">
        <v>56</v>
      </c>
      <c r="S7" s="413" t="s">
        <v>57</v>
      </c>
      <c r="U7" s="404" t="s">
        <v>121</v>
      </c>
      <c r="V7" s="405"/>
      <c r="W7" s="405"/>
      <c r="X7" s="406"/>
      <c r="Z7" s="407" t="s">
        <v>34</v>
      </c>
      <c r="AI7" s="19"/>
      <c r="AW7" s="19"/>
    </row>
    <row r="8" spans="2:49" ht="47.25" customHeight="1">
      <c r="B8" s="408"/>
      <c r="C8" s="409"/>
      <c r="D8" s="410"/>
      <c r="E8" s="28"/>
      <c r="F8" s="33" t="s">
        <v>49</v>
      </c>
      <c r="G8" s="289" t="s">
        <v>51</v>
      </c>
      <c r="H8" s="28"/>
      <c r="I8" s="33" t="s">
        <v>49</v>
      </c>
      <c r="J8" s="33" t="s">
        <v>51</v>
      </c>
      <c r="K8" s="28"/>
      <c r="L8" s="401"/>
      <c r="M8" s="402"/>
      <c r="N8" s="28"/>
      <c r="O8" s="411"/>
      <c r="P8" s="412"/>
      <c r="Q8" s="28"/>
      <c r="R8" s="414"/>
      <c r="S8" s="414"/>
      <c r="T8" s="28"/>
      <c r="U8" s="210" t="s">
        <v>116</v>
      </c>
      <c r="V8" s="210" t="s">
        <v>117</v>
      </c>
      <c r="W8" s="210" t="s">
        <v>118</v>
      </c>
      <c r="X8" s="210" t="s">
        <v>120</v>
      </c>
      <c r="Y8" s="28"/>
      <c r="Z8" s="408"/>
      <c r="AI8" s="19"/>
      <c r="AW8" s="19"/>
    </row>
    <row r="9" spans="2:62" s="85" customFormat="1" ht="4.5" customHeight="1">
      <c r="B9" s="171"/>
      <c r="C9" s="133"/>
      <c r="D9" s="134"/>
      <c r="E9" s="127"/>
      <c r="F9" s="135"/>
      <c r="G9" s="136"/>
      <c r="H9" s="127"/>
      <c r="I9" s="135"/>
      <c r="J9" s="136"/>
      <c r="K9" s="127"/>
      <c r="L9" s="142"/>
      <c r="M9" s="132"/>
      <c r="N9" s="127"/>
      <c r="O9" s="166"/>
      <c r="P9" s="166"/>
      <c r="Q9" s="127"/>
      <c r="R9" s="166"/>
      <c r="S9" s="166"/>
      <c r="T9" s="127"/>
      <c r="U9" s="166"/>
      <c r="V9" s="166"/>
      <c r="W9" s="166"/>
      <c r="X9" s="166"/>
      <c r="Y9" s="127"/>
      <c r="Z9" s="135"/>
      <c r="AA9" s="137"/>
      <c r="AB9" s="137"/>
      <c r="AC9" s="137"/>
      <c r="AD9" s="137"/>
      <c r="AE9" s="137"/>
      <c r="AF9" s="137"/>
      <c r="AG9" s="137"/>
      <c r="AH9" s="129"/>
      <c r="AI9" s="138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29"/>
      <c r="AW9" s="138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29"/>
    </row>
    <row r="10" spans="2:49" ht="30.75" customHeight="1">
      <c r="B10" s="172" t="s">
        <v>20</v>
      </c>
      <c r="C10" s="145" t="s">
        <v>115</v>
      </c>
      <c r="D10" s="23" t="s">
        <v>168</v>
      </c>
      <c r="E10" s="32"/>
      <c r="F10" s="23" t="s">
        <v>1</v>
      </c>
      <c r="G10" s="34">
        <v>2014</v>
      </c>
      <c r="H10" s="82"/>
      <c r="I10" s="23" t="s">
        <v>12</v>
      </c>
      <c r="J10" s="34">
        <v>2014</v>
      </c>
      <c r="K10" s="82"/>
      <c r="L10" s="245" t="s">
        <v>46</v>
      </c>
      <c r="M10" s="132"/>
      <c r="N10" s="82"/>
      <c r="O10" s="174">
        <f>'P1'!$V$36</f>
        <v>56000</v>
      </c>
      <c r="P10" s="174">
        <f>'P1'!$V$70</f>
        <v>86280</v>
      </c>
      <c r="Q10" s="82"/>
      <c r="R10" s="174">
        <f>'P1'!$AN$36</f>
        <v>11160</v>
      </c>
      <c r="S10" s="174">
        <f>'P1'!$AN$70</f>
        <v>86280</v>
      </c>
      <c r="T10" s="82"/>
      <c r="U10" s="230">
        <f>IF('P1'!$AT$36&gt;0,'P1'!$AT$36,0)</f>
        <v>0</v>
      </c>
      <c r="V10" s="230">
        <f>-IF('P1'!$AT$36&lt;0,'P1'!$AT$36,0)</f>
        <v>44840</v>
      </c>
      <c r="W10" s="230">
        <f>-IF('P1'!$AT$70&lt;0,'P1'!$AT$70,0)</f>
        <v>0</v>
      </c>
      <c r="X10" s="230">
        <f>IF('P1'!$AT$70&gt;0,'P1'!$AT$70,0)</f>
        <v>0</v>
      </c>
      <c r="Y10" s="82"/>
      <c r="Z10" s="80" t="str">
        <f>'P1'!$D$15</f>
        <v>Tak</v>
      </c>
      <c r="AI10" s="19"/>
      <c r="AW10" s="19"/>
    </row>
    <row r="11" spans="2:62" s="85" customFormat="1" ht="4.5" customHeight="1">
      <c r="B11" s="171"/>
      <c r="C11" s="146"/>
      <c r="D11" s="134"/>
      <c r="E11" s="127"/>
      <c r="F11" s="135"/>
      <c r="G11" s="136"/>
      <c r="H11" s="127"/>
      <c r="I11" s="135"/>
      <c r="J11" s="136"/>
      <c r="K11" s="127"/>
      <c r="L11" s="143"/>
      <c r="M11" s="132"/>
      <c r="N11" s="127"/>
      <c r="O11" s="166"/>
      <c r="P11" s="166"/>
      <c r="Q11" s="127"/>
      <c r="R11" s="166"/>
      <c r="S11" s="166"/>
      <c r="T11" s="127"/>
      <c r="U11" s="231"/>
      <c r="V11" s="231"/>
      <c r="W11" s="231"/>
      <c r="X11" s="231"/>
      <c r="Y11" s="127"/>
      <c r="Z11" s="135"/>
      <c r="AA11" s="137"/>
      <c r="AB11" s="137"/>
      <c r="AC11" s="137"/>
      <c r="AD11" s="137"/>
      <c r="AE11" s="137"/>
      <c r="AF11" s="137"/>
      <c r="AG11" s="137"/>
      <c r="AH11" s="129"/>
      <c r="AI11" s="138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29"/>
      <c r="AW11" s="138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29"/>
    </row>
    <row r="12" spans="2:49" ht="30.75" customHeight="1">
      <c r="B12" s="172" t="s">
        <v>21</v>
      </c>
      <c r="C12" s="145" t="s">
        <v>52</v>
      </c>
      <c r="D12" s="23" t="s">
        <v>59</v>
      </c>
      <c r="E12" s="32"/>
      <c r="F12" s="23" t="s">
        <v>6</v>
      </c>
      <c r="G12" s="34">
        <v>2014</v>
      </c>
      <c r="H12" s="82"/>
      <c r="I12" s="23" t="s">
        <v>12</v>
      </c>
      <c r="J12" s="34">
        <v>2016</v>
      </c>
      <c r="K12" s="82"/>
      <c r="L12" s="245" t="s">
        <v>89</v>
      </c>
      <c r="M12" s="141"/>
      <c r="N12" s="82"/>
      <c r="O12" s="174">
        <f>'P2'!$V$36</f>
        <v>56000</v>
      </c>
      <c r="P12" s="174">
        <f>'P2'!$V$70</f>
        <v>86280</v>
      </c>
      <c r="Q12" s="82"/>
      <c r="R12" s="174">
        <f>'P2'!$AN$36</f>
        <v>64160</v>
      </c>
      <c r="S12" s="174">
        <f>'P2'!$AN$70</f>
        <v>86280</v>
      </c>
      <c r="T12" s="82"/>
      <c r="U12" s="230">
        <f>IF('P2'!$AT$36&gt;0,'P2'!$AT$36,0)</f>
        <v>8160</v>
      </c>
      <c r="V12" s="230">
        <f>-IF('P2'!$AT$36&lt;0,'P2'!$AT$36,0)</f>
        <v>0</v>
      </c>
      <c r="W12" s="230">
        <f>-IF('P2'!$AT$70&lt;0,'P2'!$AT$70,0)</f>
        <v>0</v>
      </c>
      <c r="X12" s="230">
        <f>IF('P2'!$AT$70&gt;0,'P2'!$AT$70,0)</f>
        <v>0</v>
      </c>
      <c r="Y12" s="82"/>
      <c r="Z12" s="80" t="str">
        <f>'P2'!$D$15</f>
        <v>Nie</v>
      </c>
      <c r="AI12" s="19"/>
      <c r="AW12" s="19"/>
    </row>
    <row r="13" spans="2:62" s="85" customFormat="1" ht="4.5" customHeight="1">
      <c r="B13" s="171"/>
      <c r="C13" s="146"/>
      <c r="D13" s="134"/>
      <c r="E13" s="127"/>
      <c r="F13" s="135"/>
      <c r="G13" s="136"/>
      <c r="H13" s="127"/>
      <c r="I13" s="135"/>
      <c r="J13" s="136"/>
      <c r="K13" s="127"/>
      <c r="L13" s="143"/>
      <c r="M13" s="132"/>
      <c r="N13" s="127"/>
      <c r="O13" s="166"/>
      <c r="P13" s="166"/>
      <c r="Q13" s="127"/>
      <c r="R13" s="166"/>
      <c r="S13" s="166"/>
      <c r="T13" s="127"/>
      <c r="U13" s="231"/>
      <c r="V13" s="231"/>
      <c r="W13" s="231"/>
      <c r="X13" s="231"/>
      <c r="Y13" s="127"/>
      <c r="Z13" s="135"/>
      <c r="AA13" s="137"/>
      <c r="AB13" s="137"/>
      <c r="AC13" s="137"/>
      <c r="AD13" s="137"/>
      <c r="AE13" s="137"/>
      <c r="AF13" s="137"/>
      <c r="AG13" s="137"/>
      <c r="AH13" s="129"/>
      <c r="AI13" s="138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29"/>
      <c r="AW13" s="138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29"/>
    </row>
    <row r="14" spans="2:26" s="31" customFormat="1" ht="30.75" customHeight="1">
      <c r="B14" s="172" t="s">
        <v>22</v>
      </c>
      <c r="C14" s="145" t="s">
        <v>53</v>
      </c>
      <c r="D14" s="23" t="s">
        <v>58</v>
      </c>
      <c r="E14" s="32"/>
      <c r="F14" s="23" t="s">
        <v>1</v>
      </c>
      <c r="G14" s="34">
        <v>2014</v>
      </c>
      <c r="H14" s="82"/>
      <c r="I14" s="23" t="s">
        <v>12</v>
      </c>
      <c r="J14" s="34">
        <v>2016</v>
      </c>
      <c r="K14" s="82"/>
      <c r="L14" s="245" t="s">
        <v>90</v>
      </c>
      <c r="M14" s="141"/>
      <c r="N14" s="82"/>
      <c r="O14" s="174">
        <f>'P3'!$V$36</f>
        <v>56000</v>
      </c>
      <c r="P14" s="174">
        <f>'P3'!$V$70</f>
        <v>86280</v>
      </c>
      <c r="Q14" s="82"/>
      <c r="R14" s="174">
        <f>'P3'!$AN$36</f>
        <v>64160</v>
      </c>
      <c r="S14" s="174">
        <f>'P3'!$AN$70</f>
        <v>86280</v>
      </c>
      <c r="T14" s="82"/>
      <c r="U14" s="230">
        <f>IF('P3'!$AT$36&gt;0,'P3'!$AT$36,0)</f>
        <v>8160</v>
      </c>
      <c r="V14" s="230">
        <f>-IF('P3'!$AT$36&lt;0,'P3'!$AT$36,0)</f>
        <v>0</v>
      </c>
      <c r="W14" s="230">
        <f>-IF('P3'!$AT$70&lt;0,'P3'!$AT$70,0)</f>
        <v>0</v>
      </c>
      <c r="X14" s="230">
        <f>IF('P3'!$AT$70&gt;0,'P3'!$AT$70,0)</f>
        <v>0</v>
      </c>
      <c r="Y14" s="82"/>
      <c r="Z14" s="80" t="str">
        <f>'P3'!$D$15</f>
        <v>Nie</v>
      </c>
    </row>
    <row r="15" spans="2:62" s="85" customFormat="1" ht="4.5" customHeight="1">
      <c r="B15" s="171"/>
      <c r="C15" s="146"/>
      <c r="D15" s="134"/>
      <c r="E15" s="127"/>
      <c r="F15" s="135"/>
      <c r="G15" s="136"/>
      <c r="H15" s="127"/>
      <c r="I15" s="135"/>
      <c r="J15" s="136"/>
      <c r="K15" s="127"/>
      <c r="L15" s="143"/>
      <c r="M15" s="132"/>
      <c r="N15" s="127"/>
      <c r="O15" s="166"/>
      <c r="P15" s="166"/>
      <c r="Q15" s="127"/>
      <c r="R15" s="166"/>
      <c r="S15" s="166"/>
      <c r="T15" s="127"/>
      <c r="U15" s="231"/>
      <c r="V15" s="231"/>
      <c r="W15" s="231"/>
      <c r="X15" s="231"/>
      <c r="Y15" s="127"/>
      <c r="Z15" s="135"/>
      <c r="AA15" s="137"/>
      <c r="AB15" s="137"/>
      <c r="AC15" s="137"/>
      <c r="AD15" s="137"/>
      <c r="AE15" s="137"/>
      <c r="AF15" s="137"/>
      <c r="AG15" s="137"/>
      <c r="AH15" s="129"/>
      <c r="AI15" s="138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29"/>
      <c r="AW15" s="138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29"/>
    </row>
    <row r="16" spans="2:26" s="31" customFormat="1" ht="30.75" customHeight="1">
      <c r="B16" s="172" t="s">
        <v>23</v>
      </c>
      <c r="C16" s="145" t="s">
        <v>173</v>
      </c>
      <c r="D16" s="23" t="s">
        <v>60</v>
      </c>
      <c r="E16" s="32"/>
      <c r="F16" s="23" t="s">
        <v>3</v>
      </c>
      <c r="G16" s="34">
        <v>2014</v>
      </c>
      <c r="H16" s="82"/>
      <c r="I16" s="23" t="s">
        <v>12</v>
      </c>
      <c r="J16" s="34">
        <v>2016</v>
      </c>
      <c r="K16" s="82"/>
      <c r="L16" s="245" t="s">
        <v>91</v>
      </c>
      <c r="M16" s="141"/>
      <c r="N16" s="82"/>
      <c r="O16" s="174">
        <f>'P4'!$V$36</f>
        <v>56000</v>
      </c>
      <c r="P16" s="174">
        <f>'P4'!$V$70</f>
        <v>86280</v>
      </c>
      <c r="Q16" s="82"/>
      <c r="R16" s="174">
        <f>'P4'!$AN$36</f>
        <v>64160</v>
      </c>
      <c r="S16" s="174">
        <f>'P4'!$AN$70</f>
        <v>86280</v>
      </c>
      <c r="T16" s="82"/>
      <c r="U16" s="230">
        <f>IF('P4'!$AT$36&gt;0,'P4'!$AT$36,0)</f>
        <v>8160</v>
      </c>
      <c r="V16" s="230">
        <f>-IF('P4'!$AT$36&lt;0,'P4'!$AT$36,0)</f>
        <v>0</v>
      </c>
      <c r="W16" s="230">
        <f>-IF('P4'!$AT$70&lt;0,'P4'!$AT$70,0)</f>
        <v>0</v>
      </c>
      <c r="X16" s="230">
        <f>IF('P4'!$AT$70&gt;0,'P4'!$AT$70,0)</f>
        <v>0</v>
      </c>
      <c r="Y16" s="82"/>
      <c r="Z16" s="80" t="str">
        <f>'P4'!$D$15</f>
        <v>Tak</v>
      </c>
    </row>
    <row r="17" spans="2:62" s="85" customFormat="1" ht="4.5" customHeight="1">
      <c r="B17" s="171"/>
      <c r="C17" s="146"/>
      <c r="D17" s="134"/>
      <c r="E17" s="127"/>
      <c r="F17" s="135"/>
      <c r="G17" s="136"/>
      <c r="H17" s="127"/>
      <c r="I17" s="135"/>
      <c r="J17" s="136"/>
      <c r="K17" s="127"/>
      <c r="L17" s="143"/>
      <c r="M17" s="132"/>
      <c r="N17" s="127"/>
      <c r="O17" s="166"/>
      <c r="P17" s="166"/>
      <c r="Q17" s="127"/>
      <c r="R17" s="166"/>
      <c r="S17" s="166"/>
      <c r="T17" s="127"/>
      <c r="U17" s="231"/>
      <c r="V17" s="231"/>
      <c r="W17" s="231"/>
      <c r="X17" s="231"/>
      <c r="Y17" s="127"/>
      <c r="Z17" s="135"/>
      <c r="AA17" s="137"/>
      <c r="AB17" s="137"/>
      <c r="AC17" s="137"/>
      <c r="AD17" s="137"/>
      <c r="AE17" s="137"/>
      <c r="AF17" s="137"/>
      <c r="AG17" s="137"/>
      <c r="AH17" s="129"/>
      <c r="AI17" s="138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29"/>
      <c r="AW17" s="138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29"/>
    </row>
    <row r="18" spans="2:26" s="31" customFormat="1" ht="30.75" customHeight="1">
      <c r="B18" s="172" t="s">
        <v>24</v>
      </c>
      <c r="C18" s="145" t="s">
        <v>175</v>
      </c>
      <c r="D18" s="23" t="s">
        <v>166</v>
      </c>
      <c r="E18" s="32"/>
      <c r="F18" s="23" t="s">
        <v>1</v>
      </c>
      <c r="G18" s="34">
        <v>2014</v>
      </c>
      <c r="H18" s="82"/>
      <c r="I18" s="23" t="s">
        <v>12</v>
      </c>
      <c r="J18" s="34">
        <v>2016</v>
      </c>
      <c r="K18" s="82"/>
      <c r="L18" s="245" t="s">
        <v>92</v>
      </c>
      <c r="M18" s="141"/>
      <c r="N18" s="82"/>
      <c r="O18" s="174">
        <f>'P5'!$V$36</f>
        <v>56000</v>
      </c>
      <c r="P18" s="174">
        <f>'P5'!$V$70</f>
        <v>86280</v>
      </c>
      <c r="Q18" s="82"/>
      <c r="R18" s="174">
        <f>'P5'!$AN$36</f>
        <v>64160</v>
      </c>
      <c r="S18" s="174">
        <f>'P5'!$AN$70</f>
        <v>86280</v>
      </c>
      <c r="T18" s="82"/>
      <c r="U18" s="230">
        <f>IF('P5'!$AT$36&gt;0,'P5'!$AT$36,0)</f>
        <v>8160</v>
      </c>
      <c r="V18" s="230">
        <f>-IF('P5'!$AT$36&lt;0,'P5'!$AT$36,0)</f>
        <v>0</v>
      </c>
      <c r="W18" s="230">
        <f>-IF('P5'!$AT$70&lt;0,'P5'!$AT$70,0)</f>
        <v>0</v>
      </c>
      <c r="X18" s="230">
        <f>IF('P5'!$AT$70&gt;0,'P5'!$AT$70,0)</f>
        <v>0</v>
      </c>
      <c r="Y18" s="82"/>
      <c r="Z18" s="80" t="str">
        <f>'P5'!$D$15</f>
        <v>Nie</v>
      </c>
    </row>
    <row r="19" spans="2:62" s="85" customFormat="1" ht="4.5" customHeight="1">
      <c r="B19" s="171"/>
      <c r="C19" s="146"/>
      <c r="D19" s="134"/>
      <c r="E19" s="127"/>
      <c r="F19" s="135"/>
      <c r="G19" s="136"/>
      <c r="H19" s="127"/>
      <c r="I19" s="135"/>
      <c r="J19" s="136"/>
      <c r="K19" s="127"/>
      <c r="L19" s="143"/>
      <c r="M19" s="132"/>
      <c r="N19" s="127"/>
      <c r="O19" s="166"/>
      <c r="P19" s="166"/>
      <c r="Q19" s="127"/>
      <c r="R19" s="166"/>
      <c r="S19" s="166"/>
      <c r="T19" s="127"/>
      <c r="U19" s="231"/>
      <c r="V19" s="231"/>
      <c r="W19" s="231"/>
      <c r="X19" s="231"/>
      <c r="Y19" s="127"/>
      <c r="Z19" s="135"/>
      <c r="AA19" s="137"/>
      <c r="AB19" s="137"/>
      <c r="AC19" s="137"/>
      <c r="AD19" s="137"/>
      <c r="AE19" s="137"/>
      <c r="AF19" s="137"/>
      <c r="AG19" s="137"/>
      <c r="AH19" s="129"/>
      <c r="AI19" s="138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29"/>
      <c r="AW19" s="138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29"/>
    </row>
    <row r="20" spans="2:26" s="31" customFormat="1" ht="30.75" customHeight="1">
      <c r="B20" s="172" t="s">
        <v>25</v>
      </c>
      <c r="C20" s="145" t="s">
        <v>176</v>
      </c>
      <c r="D20" s="23" t="s">
        <v>167</v>
      </c>
      <c r="E20" s="32"/>
      <c r="F20" s="23" t="s">
        <v>1</v>
      </c>
      <c r="G20" s="34">
        <v>2014</v>
      </c>
      <c r="H20" s="82"/>
      <c r="I20" s="23" t="s">
        <v>12</v>
      </c>
      <c r="J20" s="34">
        <v>2016</v>
      </c>
      <c r="K20" s="82"/>
      <c r="L20" s="245" t="s">
        <v>93</v>
      </c>
      <c r="M20" s="141"/>
      <c r="N20" s="82"/>
      <c r="O20" s="174">
        <f>'P6'!$V$36</f>
        <v>56000</v>
      </c>
      <c r="P20" s="174">
        <f>'P6'!$V$70</f>
        <v>86280</v>
      </c>
      <c r="Q20" s="82"/>
      <c r="R20" s="174">
        <f>'P6'!$AN$36</f>
        <v>64160</v>
      </c>
      <c r="S20" s="174">
        <f>'P6'!$AN$70</f>
        <v>86280</v>
      </c>
      <c r="T20" s="82"/>
      <c r="U20" s="230">
        <f>IF('P6'!$AT$36&gt;0,'P6'!$AT$36,0)</f>
        <v>8160</v>
      </c>
      <c r="V20" s="230">
        <f>-IF('P6'!$AT$36&lt;0,'P6'!$AT$36,0)</f>
        <v>0</v>
      </c>
      <c r="W20" s="230">
        <f>-IF('P6'!$AT$70&lt;0,'P6'!$AT$70,0)</f>
        <v>0</v>
      </c>
      <c r="X20" s="230">
        <f>IF('P6'!$AT$70&gt;0,'P6'!$AT$70,0)</f>
        <v>0</v>
      </c>
      <c r="Y20" s="82"/>
      <c r="Z20" s="80" t="str">
        <f>'P6'!$D$15</f>
        <v>Nie</v>
      </c>
    </row>
    <row r="21" spans="2:62" s="85" customFormat="1" ht="4.5" customHeight="1">
      <c r="B21" s="171"/>
      <c r="C21" s="146"/>
      <c r="D21" s="134"/>
      <c r="E21" s="127"/>
      <c r="F21" s="135"/>
      <c r="G21" s="136"/>
      <c r="H21" s="127"/>
      <c r="I21" s="135"/>
      <c r="J21" s="136"/>
      <c r="K21" s="127"/>
      <c r="L21" s="143"/>
      <c r="M21" s="132"/>
      <c r="N21" s="127"/>
      <c r="O21" s="166"/>
      <c r="P21" s="166"/>
      <c r="Q21" s="127"/>
      <c r="R21" s="166"/>
      <c r="S21" s="166"/>
      <c r="T21" s="127"/>
      <c r="U21" s="231"/>
      <c r="V21" s="231"/>
      <c r="W21" s="231"/>
      <c r="X21" s="231"/>
      <c r="Y21" s="127"/>
      <c r="Z21" s="135"/>
      <c r="AA21" s="137"/>
      <c r="AB21" s="137"/>
      <c r="AC21" s="137"/>
      <c r="AD21" s="137"/>
      <c r="AE21" s="137"/>
      <c r="AF21" s="137"/>
      <c r="AG21" s="137"/>
      <c r="AH21" s="129"/>
      <c r="AI21" s="138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29"/>
      <c r="AW21" s="138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29"/>
    </row>
    <row r="22" spans="2:26" s="31" customFormat="1" ht="30.75" customHeight="1">
      <c r="B22" s="172" t="s">
        <v>26</v>
      </c>
      <c r="C22" s="145" t="s">
        <v>177</v>
      </c>
      <c r="D22" s="23" t="s">
        <v>45</v>
      </c>
      <c r="E22" s="32"/>
      <c r="F22" s="23" t="s">
        <v>1</v>
      </c>
      <c r="G22" s="34">
        <v>2014</v>
      </c>
      <c r="H22" s="82"/>
      <c r="I22" s="23" t="s">
        <v>12</v>
      </c>
      <c r="J22" s="34">
        <v>2016</v>
      </c>
      <c r="K22" s="82"/>
      <c r="L22" s="245" t="s">
        <v>94</v>
      </c>
      <c r="M22" s="141"/>
      <c r="N22" s="82"/>
      <c r="O22" s="174">
        <f>'P7'!$V$36</f>
        <v>56000</v>
      </c>
      <c r="P22" s="174">
        <f>'P7'!$V$70</f>
        <v>86280</v>
      </c>
      <c r="Q22" s="82"/>
      <c r="R22" s="174">
        <f>'P7'!$AN$36</f>
        <v>64160</v>
      </c>
      <c r="S22" s="174">
        <f>'P7'!$AN$70</f>
        <v>86280</v>
      </c>
      <c r="T22" s="82"/>
      <c r="U22" s="230">
        <f>IF('P7'!$AT$36&gt;0,'P7'!$AT$36,0)</f>
        <v>8160</v>
      </c>
      <c r="V22" s="230">
        <f>-IF('P7'!$AT$36&lt;0,'P7'!$AT$36,0)</f>
        <v>0</v>
      </c>
      <c r="W22" s="230">
        <f>-IF('P7'!$AT$70&lt;0,'P7'!$AT$70,0)</f>
        <v>0</v>
      </c>
      <c r="X22" s="230">
        <f>IF('P7'!$AT$70&gt;0,'P7'!$AT$70,0)</f>
        <v>0</v>
      </c>
      <c r="Y22" s="82"/>
      <c r="Z22" s="80" t="str">
        <f>'P7'!$D$15</f>
        <v>Nie</v>
      </c>
    </row>
    <row r="23" spans="2:62" s="85" customFormat="1" ht="4.5" customHeight="1">
      <c r="B23" s="171"/>
      <c r="C23" s="146"/>
      <c r="D23" s="134"/>
      <c r="E23" s="127"/>
      <c r="F23" s="135"/>
      <c r="G23" s="136"/>
      <c r="H23" s="127"/>
      <c r="I23" s="135"/>
      <c r="J23" s="136"/>
      <c r="K23" s="127"/>
      <c r="L23" s="143"/>
      <c r="M23" s="132"/>
      <c r="N23" s="127"/>
      <c r="O23" s="166"/>
      <c r="P23" s="166"/>
      <c r="Q23" s="127"/>
      <c r="R23" s="166"/>
      <c r="S23" s="166"/>
      <c r="T23" s="127"/>
      <c r="U23" s="231"/>
      <c r="V23" s="231"/>
      <c r="W23" s="231"/>
      <c r="X23" s="231"/>
      <c r="Y23" s="127"/>
      <c r="Z23" s="135"/>
      <c r="AA23" s="137"/>
      <c r="AB23" s="137"/>
      <c r="AC23" s="137"/>
      <c r="AD23" s="137"/>
      <c r="AE23" s="137"/>
      <c r="AF23" s="137"/>
      <c r="AG23" s="137"/>
      <c r="AH23" s="129"/>
      <c r="AI23" s="138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29"/>
      <c r="AW23" s="138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29"/>
    </row>
    <row r="24" spans="2:26" s="31" customFormat="1" ht="30.75" customHeight="1">
      <c r="B24" s="172" t="s">
        <v>27</v>
      </c>
      <c r="C24" s="145" t="s">
        <v>172</v>
      </c>
      <c r="D24" s="23" t="s">
        <v>169</v>
      </c>
      <c r="E24" s="32"/>
      <c r="F24" s="23" t="s">
        <v>1</v>
      </c>
      <c r="G24" s="34">
        <v>2014</v>
      </c>
      <c r="H24" s="82"/>
      <c r="I24" s="23" t="s">
        <v>12</v>
      </c>
      <c r="J24" s="34">
        <v>2016</v>
      </c>
      <c r="K24" s="82"/>
      <c r="L24" s="245" t="s">
        <v>95</v>
      </c>
      <c r="M24" s="141"/>
      <c r="N24" s="82"/>
      <c r="O24" s="174">
        <f>'P8'!$V$36</f>
        <v>56000</v>
      </c>
      <c r="P24" s="174">
        <f>'P8'!$V$70</f>
        <v>86280</v>
      </c>
      <c r="Q24" s="82"/>
      <c r="R24" s="174">
        <f>'P8'!$AN$36</f>
        <v>64160</v>
      </c>
      <c r="S24" s="174">
        <f>'P8'!$AN$70</f>
        <v>86280</v>
      </c>
      <c r="T24" s="82"/>
      <c r="U24" s="230">
        <f>IF('P8'!$AT$36&gt;0,'P8'!$AT$36,0)</f>
        <v>8160</v>
      </c>
      <c r="V24" s="230">
        <f>-IF('P8'!$AT$36&lt;0,'P8'!$AT$36,0)</f>
        <v>0</v>
      </c>
      <c r="W24" s="230">
        <f>-IF('P8'!$AT$70&lt;0,'P8'!$AT$70,0)</f>
        <v>0</v>
      </c>
      <c r="X24" s="230">
        <f>IF('P8'!$AT$70&gt;0,'P8'!$AT$70,0)</f>
        <v>0</v>
      </c>
      <c r="Y24" s="82"/>
      <c r="Z24" s="80" t="str">
        <f>'P8'!$D$15</f>
        <v>Nie</v>
      </c>
    </row>
    <row r="25" spans="2:62" s="85" customFormat="1" ht="4.5" customHeight="1">
      <c r="B25" s="171"/>
      <c r="C25" s="146"/>
      <c r="D25" s="134"/>
      <c r="E25" s="127"/>
      <c r="F25" s="135"/>
      <c r="G25" s="136"/>
      <c r="H25" s="127"/>
      <c r="I25" s="135"/>
      <c r="J25" s="136"/>
      <c r="K25" s="127"/>
      <c r="L25" s="143"/>
      <c r="M25" s="132"/>
      <c r="N25" s="127"/>
      <c r="O25" s="166"/>
      <c r="P25" s="166"/>
      <c r="Q25" s="127"/>
      <c r="R25" s="166"/>
      <c r="S25" s="166"/>
      <c r="T25" s="127"/>
      <c r="U25" s="231"/>
      <c r="V25" s="231"/>
      <c r="W25" s="231"/>
      <c r="X25" s="231"/>
      <c r="Y25" s="127"/>
      <c r="Z25" s="135"/>
      <c r="AA25" s="137"/>
      <c r="AB25" s="137"/>
      <c r="AC25" s="137"/>
      <c r="AD25" s="137"/>
      <c r="AE25" s="137"/>
      <c r="AF25" s="137"/>
      <c r="AG25" s="137"/>
      <c r="AH25" s="129"/>
      <c r="AI25" s="138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29"/>
      <c r="AW25" s="138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29"/>
    </row>
    <row r="26" spans="2:26" s="31" customFormat="1" ht="30.75" customHeight="1">
      <c r="B26" s="172" t="s">
        <v>28</v>
      </c>
      <c r="C26" s="145" t="s">
        <v>178</v>
      </c>
      <c r="D26" s="23" t="s">
        <v>170</v>
      </c>
      <c r="E26" s="32"/>
      <c r="F26" s="23" t="s">
        <v>1</v>
      </c>
      <c r="G26" s="34">
        <v>2014</v>
      </c>
      <c r="H26" s="82"/>
      <c r="I26" s="23" t="s">
        <v>12</v>
      </c>
      <c r="J26" s="34">
        <v>2016</v>
      </c>
      <c r="K26" s="82"/>
      <c r="L26" s="245" t="s">
        <v>96</v>
      </c>
      <c r="M26" s="141"/>
      <c r="N26" s="82"/>
      <c r="O26" s="174">
        <f>'P9'!$V$36</f>
        <v>56000</v>
      </c>
      <c r="P26" s="174">
        <f>'P9'!$V$70</f>
        <v>86280</v>
      </c>
      <c r="Q26" s="82"/>
      <c r="R26" s="174">
        <f>'P9'!$AN$36</f>
        <v>64160</v>
      </c>
      <c r="S26" s="174">
        <f>'P9'!$AN$70</f>
        <v>86280</v>
      </c>
      <c r="T26" s="82"/>
      <c r="U26" s="230">
        <f>IF('P9'!$AT$36&gt;0,'P9'!$AT$36,0)</f>
        <v>8160</v>
      </c>
      <c r="V26" s="230">
        <f>-IF('P9'!$AT$36&lt;0,'P9'!$AT$36,0)</f>
        <v>0</v>
      </c>
      <c r="W26" s="230">
        <f>-IF('P9'!$AT$70&lt;0,'P9'!$AT$70,0)</f>
        <v>0</v>
      </c>
      <c r="X26" s="230">
        <f>IF('P9'!$AT$70&gt;0,'P9'!$AT$70,0)</f>
        <v>0</v>
      </c>
      <c r="Y26" s="82"/>
      <c r="Z26" s="80" t="str">
        <f>'P9'!$D$15</f>
        <v>Tak</v>
      </c>
    </row>
    <row r="27" spans="2:62" s="85" customFormat="1" ht="4.5" customHeight="1">
      <c r="B27" s="171"/>
      <c r="C27" s="146"/>
      <c r="D27" s="134"/>
      <c r="E27" s="127"/>
      <c r="F27" s="135"/>
      <c r="G27" s="136"/>
      <c r="H27" s="127"/>
      <c r="I27" s="135"/>
      <c r="J27" s="136"/>
      <c r="K27" s="127"/>
      <c r="L27" s="143"/>
      <c r="M27" s="132"/>
      <c r="N27" s="127"/>
      <c r="O27" s="166"/>
      <c r="P27" s="166"/>
      <c r="Q27" s="127"/>
      <c r="R27" s="166"/>
      <c r="S27" s="166"/>
      <c r="T27" s="127"/>
      <c r="U27" s="231"/>
      <c r="V27" s="231"/>
      <c r="W27" s="231"/>
      <c r="X27" s="231"/>
      <c r="Y27" s="127"/>
      <c r="Z27" s="135"/>
      <c r="AA27" s="137"/>
      <c r="AB27" s="137"/>
      <c r="AC27" s="137"/>
      <c r="AD27" s="137"/>
      <c r="AE27" s="137"/>
      <c r="AF27" s="137"/>
      <c r="AG27" s="137"/>
      <c r="AH27" s="129"/>
      <c r="AI27" s="138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29"/>
      <c r="AW27" s="138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29"/>
    </row>
    <row r="28" spans="2:26" s="31" customFormat="1" ht="30.75" customHeight="1">
      <c r="B28" s="172" t="s">
        <v>189</v>
      </c>
      <c r="C28" s="145" t="s">
        <v>179</v>
      </c>
      <c r="D28" s="23" t="s">
        <v>171</v>
      </c>
      <c r="E28" s="32"/>
      <c r="F28" s="23" t="s">
        <v>1</v>
      </c>
      <c r="G28" s="34">
        <v>2014</v>
      </c>
      <c r="H28" s="82"/>
      <c r="I28" s="23" t="s">
        <v>12</v>
      </c>
      <c r="J28" s="34">
        <v>2016</v>
      </c>
      <c r="K28" s="82"/>
      <c r="L28" s="245" t="s">
        <v>97</v>
      </c>
      <c r="M28" s="141"/>
      <c r="N28" s="82"/>
      <c r="O28" s="174">
        <f>'P10'!$V$36</f>
        <v>56000</v>
      </c>
      <c r="P28" s="174">
        <f>'P10'!$V$70</f>
        <v>86280</v>
      </c>
      <c r="Q28" s="82"/>
      <c r="R28" s="174">
        <f>'P10'!$AN$36</f>
        <v>64160</v>
      </c>
      <c r="S28" s="174">
        <f>'P10'!$AN$70</f>
        <v>86280</v>
      </c>
      <c r="T28" s="82"/>
      <c r="U28" s="230">
        <f>IF('P10'!$AT$36&gt;0,'P10'!$AT$36,0)</f>
        <v>8160</v>
      </c>
      <c r="V28" s="230">
        <f>-IF('P10'!$AT$36&lt;0,'P10'!$AT$36,0)</f>
        <v>0</v>
      </c>
      <c r="W28" s="230">
        <f>-IF('P10'!$AT$70&lt;0,'P10'!$AT$70,0)</f>
        <v>0</v>
      </c>
      <c r="X28" s="230">
        <f>IF('P10'!$AT$70&gt;0,'P10'!$AT$70,0)</f>
        <v>0</v>
      </c>
      <c r="Y28" s="82"/>
      <c r="Z28" s="80" t="str">
        <f>'P10'!$D$15</f>
        <v>Nie</v>
      </c>
    </row>
    <row r="29" spans="2:24" s="31" customFormat="1" ht="21" customHeight="1">
      <c r="B29" s="173"/>
      <c r="C29" s="147"/>
      <c r="L29"/>
      <c r="M29" s="140"/>
      <c r="O29" s="167"/>
      <c r="P29" s="167"/>
      <c r="R29" s="167"/>
      <c r="S29" s="167"/>
      <c r="U29" s="232"/>
      <c r="V29" s="232"/>
      <c r="W29" s="232"/>
      <c r="X29" s="232"/>
    </row>
    <row r="30" spans="2:24" s="31" customFormat="1" ht="21" customHeight="1">
      <c r="B30" s="173"/>
      <c r="C30" s="147"/>
      <c r="L30"/>
      <c r="M30" s="140"/>
      <c r="O30" s="167"/>
      <c r="P30" s="167"/>
      <c r="R30" s="167"/>
      <c r="S30" s="167"/>
      <c r="U30" s="232"/>
      <c r="V30" s="232"/>
      <c r="W30" s="232"/>
      <c r="X30" s="232"/>
    </row>
    <row r="31" spans="2:24" s="31" customFormat="1" ht="21" customHeight="1">
      <c r="B31" s="173"/>
      <c r="M31" s="140"/>
      <c r="O31" s="167"/>
      <c r="P31" s="167"/>
      <c r="R31" s="167"/>
      <c r="S31" s="167"/>
      <c r="U31" s="232"/>
      <c r="V31" s="232"/>
      <c r="W31" s="232"/>
      <c r="X31" s="232"/>
    </row>
    <row r="32" spans="2:24" s="31" customFormat="1" ht="21" customHeight="1">
      <c r="B32" s="173"/>
      <c r="M32" s="140"/>
      <c r="O32" s="167"/>
      <c r="P32" s="167"/>
      <c r="R32" s="167"/>
      <c r="S32" s="167"/>
      <c r="U32" s="232"/>
      <c r="V32" s="232"/>
      <c r="W32" s="232"/>
      <c r="X32" s="232"/>
    </row>
    <row r="33" spans="21:24" ht="14.25">
      <c r="U33" s="233"/>
      <c r="V33" s="233"/>
      <c r="W33" s="233"/>
      <c r="X33" s="233"/>
    </row>
    <row r="34" spans="6:7" ht="14.25" hidden="1">
      <c r="F34" s="81" t="s">
        <v>1</v>
      </c>
      <c r="G34" s="81">
        <v>2014</v>
      </c>
    </row>
    <row r="35" spans="6:7" ht="14.25" hidden="1">
      <c r="F35" s="81" t="s">
        <v>2</v>
      </c>
      <c r="G35" s="81">
        <v>2015</v>
      </c>
    </row>
    <row r="36" spans="6:7" ht="14.25" hidden="1">
      <c r="F36" s="81" t="s">
        <v>3</v>
      </c>
      <c r="G36" s="81">
        <v>2016</v>
      </c>
    </row>
    <row r="37" spans="6:7" ht="14.25" hidden="1">
      <c r="F37" s="81" t="s">
        <v>4</v>
      </c>
      <c r="G37" s="81">
        <v>2017</v>
      </c>
    </row>
    <row r="38" spans="6:7" ht="14.25" hidden="1">
      <c r="F38" s="81" t="s">
        <v>5</v>
      </c>
      <c r="G38" s="81">
        <v>2018</v>
      </c>
    </row>
    <row r="39" spans="6:7" ht="14.25" hidden="1">
      <c r="F39" s="81" t="s">
        <v>6</v>
      </c>
      <c r="G39" s="81">
        <v>2019</v>
      </c>
    </row>
    <row r="40" spans="6:7" ht="14.25" hidden="1">
      <c r="F40" s="81" t="s">
        <v>7</v>
      </c>
      <c r="G40" s="81">
        <v>2020</v>
      </c>
    </row>
    <row r="41" spans="1:62" s="8" customFormat="1" ht="14.25" hidden="1">
      <c r="A41" s="29"/>
      <c r="B41" s="170"/>
      <c r="C41" s="29"/>
      <c r="D41" s="29"/>
      <c r="F41" s="81" t="s">
        <v>8</v>
      </c>
      <c r="G41" s="81">
        <v>2021</v>
      </c>
      <c r="I41" s="29"/>
      <c r="J41" s="29"/>
      <c r="L41" s="29"/>
      <c r="M41" s="85"/>
      <c r="O41" s="165"/>
      <c r="P41" s="165"/>
      <c r="R41" s="165"/>
      <c r="S41" s="165"/>
      <c r="U41" s="165"/>
      <c r="V41" s="165"/>
      <c r="W41" s="165"/>
      <c r="X41" s="165"/>
      <c r="Z41" s="29"/>
      <c r="AH41" s="20"/>
      <c r="AI41" s="20"/>
      <c r="AV41" s="20"/>
      <c r="AW41" s="20"/>
      <c r="BJ41" s="20"/>
    </row>
    <row r="42" spans="1:62" s="8" customFormat="1" ht="14.25" hidden="1">
      <c r="A42" s="29"/>
      <c r="B42" s="170"/>
      <c r="C42" s="29"/>
      <c r="D42" s="29"/>
      <c r="F42" s="81" t="s">
        <v>9</v>
      </c>
      <c r="G42" s="81">
        <v>2022</v>
      </c>
      <c r="I42" s="29"/>
      <c r="J42" s="29"/>
      <c r="L42" s="29"/>
      <c r="M42" s="85"/>
      <c r="O42" s="165"/>
      <c r="P42" s="165"/>
      <c r="R42" s="165"/>
      <c r="S42" s="165"/>
      <c r="U42" s="165"/>
      <c r="V42" s="165"/>
      <c r="W42" s="165"/>
      <c r="X42" s="165"/>
      <c r="Z42" s="29"/>
      <c r="AH42" s="20"/>
      <c r="AI42" s="20"/>
      <c r="AV42" s="20"/>
      <c r="AW42" s="20"/>
      <c r="BJ42" s="20"/>
    </row>
    <row r="43" spans="1:62" s="8" customFormat="1" ht="14.25" hidden="1">
      <c r="A43" s="29"/>
      <c r="B43" s="170"/>
      <c r="C43" s="29"/>
      <c r="D43" s="29"/>
      <c r="F43" s="81" t="s">
        <v>10</v>
      </c>
      <c r="G43" s="81">
        <v>2023</v>
      </c>
      <c r="I43" s="29"/>
      <c r="J43" s="29"/>
      <c r="L43" s="29"/>
      <c r="M43" s="85"/>
      <c r="O43" s="165"/>
      <c r="P43" s="165"/>
      <c r="R43" s="165"/>
      <c r="S43" s="165"/>
      <c r="U43" s="165"/>
      <c r="V43" s="165"/>
      <c r="W43" s="165"/>
      <c r="X43" s="165"/>
      <c r="Z43" s="29"/>
      <c r="AH43" s="20"/>
      <c r="AI43" s="20"/>
      <c r="AV43" s="20"/>
      <c r="AW43" s="20"/>
      <c r="BJ43" s="20"/>
    </row>
    <row r="44" spans="1:62" s="8" customFormat="1" ht="14.25" hidden="1">
      <c r="A44" s="29"/>
      <c r="B44" s="170"/>
      <c r="C44" s="29"/>
      <c r="D44" s="29"/>
      <c r="F44" s="81" t="s">
        <v>11</v>
      </c>
      <c r="G44" s="81">
        <v>2024</v>
      </c>
      <c r="I44" s="29"/>
      <c r="J44" s="29"/>
      <c r="L44" s="29"/>
      <c r="M44" s="85"/>
      <c r="O44" s="165"/>
      <c r="P44" s="165"/>
      <c r="R44" s="165"/>
      <c r="S44" s="165"/>
      <c r="U44" s="165"/>
      <c r="V44" s="165"/>
      <c r="W44" s="165"/>
      <c r="X44" s="165"/>
      <c r="Z44" s="29"/>
      <c r="AH44" s="20"/>
      <c r="AI44" s="20"/>
      <c r="AV44" s="20"/>
      <c r="AW44" s="20"/>
      <c r="BJ44" s="20"/>
    </row>
    <row r="45" spans="1:62" s="8" customFormat="1" ht="14.25" hidden="1">
      <c r="A45" s="29"/>
      <c r="B45" s="170"/>
      <c r="C45" s="29"/>
      <c r="D45" s="29"/>
      <c r="F45" s="81" t="s">
        <v>12</v>
      </c>
      <c r="G45" s="81">
        <v>2025</v>
      </c>
      <c r="I45" s="29"/>
      <c r="J45" s="29"/>
      <c r="L45" s="29"/>
      <c r="M45" s="85"/>
      <c r="O45" s="165"/>
      <c r="P45" s="165"/>
      <c r="R45" s="165"/>
      <c r="S45" s="165"/>
      <c r="U45" s="165"/>
      <c r="V45" s="165"/>
      <c r="W45" s="165"/>
      <c r="X45" s="165"/>
      <c r="Z45" s="29"/>
      <c r="AH45" s="20"/>
      <c r="AI45" s="20"/>
      <c r="AV45" s="20"/>
      <c r="AW45" s="20"/>
      <c r="BJ45" s="20"/>
    </row>
    <row r="46" spans="1:62" s="8" customFormat="1" ht="14.25" hidden="1">
      <c r="A46" s="29"/>
      <c r="B46" s="170"/>
      <c r="C46" s="29"/>
      <c r="D46" s="29"/>
      <c r="F46" s="29"/>
      <c r="G46" s="81">
        <v>2026</v>
      </c>
      <c r="I46" s="29"/>
      <c r="J46" s="29"/>
      <c r="L46" s="29"/>
      <c r="M46" s="85"/>
      <c r="O46" s="165"/>
      <c r="P46" s="165"/>
      <c r="R46" s="165"/>
      <c r="S46" s="165"/>
      <c r="U46" s="165"/>
      <c r="V46" s="165"/>
      <c r="W46" s="165"/>
      <c r="X46" s="165"/>
      <c r="Z46" s="29"/>
      <c r="AH46" s="20"/>
      <c r="AI46" s="20"/>
      <c r="AV46" s="20"/>
      <c r="AW46" s="20"/>
      <c r="BJ46" s="20"/>
    </row>
    <row r="47" spans="1:62" s="8" customFormat="1" ht="14.25" hidden="1">
      <c r="A47" s="29"/>
      <c r="B47" s="170"/>
      <c r="C47" s="29"/>
      <c r="D47" s="29"/>
      <c r="F47" s="29"/>
      <c r="G47" s="81">
        <v>2027</v>
      </c>
      <c r="I47" s="29"/>
      <c r="J47" s="29"/>
      <c r="L47" s="29"/>
      <c r="M47" s="85"/>
      <c r="O47" s="165"/>
      <c r="P47" s="165"/>
      <c r="R47" s="165"/>
      <c r="S47" s="165"/>
      <c r="U47" s="165"/>
      <c r="V47" s="165"/>
      <c r="W47" s="165"/>
      <c r="X47" s="165"/>
      <c r="Z47" s="29"/>
      <c r="AH47" s="20"/>
      <c r="AI47" s="20"/>
      <c r="AV47" s="20"/>
      <c r="AW47" s="20"/>
      <c r="BJ47" s="20"/>
    </row>
    <row r="48" spans="1:62" s="8" customFormat="1" ht="14.25" hidden="1">
      <c r="A48" s="29"/>
      <c r="B48" s="170"/>
      <c r="C48" s="29"/>
      <c r="D48" s="29"/>
      <c r="F48" s="29"/>
      <c r="G48" s="81">
        <v>2028</v>
      </c>
      <c r="I48" s="29"/>
      <c r="J48" s="29"/>
      <c r="L48" s="29"/>
      <c r="M48" s="85"/>
      <c r="O48" s="165"/>
      <c r="P48" s="165"/>
      <c r="R48" s="165"/>
      <c r="S48" s="165"/>
      <c r="U48" s="165"/>
      <c r="V48" s="165"/>
      <c r="W48" s="165"/>
      <c r="X48" s="165"/>
      <c r="Z48" s="29"/>
      <c r="AH48" s="20"/>
      <c r="AI48" s="20"/>
      <c r="AV48" s="20"/>
      <c r="AW48" s="20"/>
      <c r="BJ48" s="20"/>
    </row>
    <row r="49" spans="1:62" s="8" customFormat="1" ht="14.25" hidden="1">
      <c r="A49" s="29"/>
      <c r="B49" s="170"/>
      <c r="C49" s="29"/>
      <c r="D49" s="29"/>
      <c r="F49" s="29"/>
      <c r="G49" s="81">
        <v>2029</v>
      </c>
      <c r="I49" s="29"/>
      <c r="J49" s="29"/>
      <c r="L49" s="29"/>
      <c r="M49" s="85"/>
      <c r="O49" s="165"/>
      <c r="P49" s="165"/>
      <c r="R49" s="165"/>
      <c r="S49" s="165"/>
      <c r="U49" s="165"/>
      <c r="V49" s="165"/>
      <c r="W49" s="165"/>
      <c r="X49" s="165"/>
      <c r="Z49" s="29"/>
      <c r="AH49" s="20"/>
      <c r="AI49" s="20"/>
      <c r="AV49" s="20"/>
      <c r="AW49" s="20"/>
      <c r="BJ49" s="20"/>
    </row>
    <row r="50" spans="1:62" s="8" customFormat="1" ht="14.25" hidden="1">
      <c r="A50" s="29"/>
      <c r="B50" s="170"/>
      <c r="C50" s="29"/>
      <c r="D50" s="29"/>
      <c r="F50" s="29"/>
      <c r="G50" s="81">
        <v>2030</v>
      </c>
      <c r="I50" s="29"/>
      <c r="J50" s="29"/>
      <c r="L50" s="29"/>
      <c r="M50" s="85"/>
      <c r="O50" s="165"/>
      <c r="P50" s="165"/>
      <c r="R50" s="165"/>
      <c r="S50" s="165"/>
      <c r="U50" s="165"/>
      <c r="V50" s="165"/>
      <c r="W50" s="165"/>
      <c r="X50" s="165"/>
      <c r="Z50" s="29"/>
      <c r="AH50" s="20"/>
      <c r="AI50" s="20"/>
      <c r="AV50" s="20"/>
      <c r="AW50" s="20"/>
      <c r="BJ50" s="20"/>
    </row>
    <row r="51" spans="1:62" s="8" customFormat="1" ht="14.25" hidden="1">
      <c r="A51" s="29"/>
      <c r="B51" s="170"/>
      <c r="C51" s="29"/>
      <c r="D51" s="29"/>
      <c r="F51" s="29"/>
      <c r="G51" s="81">
        <v>2031</v>
      </c>
      <c r="I51" s="29"/>
      <c r="J51" s="29"/>
      <c r="L51" s="29"/>
      <c r="M51" s="85"/>
      <c r="O51" s="165"/>
      <c r="P51" s="165"/>
      <c r="R51" s="165"/>
      <c r="S51" s="165"/>
      <c r="U51" s="165"/>
      <c r="V51" s="165"/>
      <c r="W51" s="165"/>
      <c r="X51" s="165"/>
      <c r="Z51" s="29"/>
      <c r="AH51" s="20"/>
      <c r="AI51" s="20"/>
      <c r="AV51" s="20"/>
      <c r="AW51" s="20"/>
      <c r="BJ51" s="20"/>
    </row>
    <row r="52" spans="1:62" s="8" customFormat="1" ht="14.25" hidden="1">
      <c r="A52" s="29"/>
      <c r="B52" s="170"/>
      <c r="C52" s="29"/>
      <c r="D52" s="29"/>
      <c r="F52" s="29"/>
      <c r="G52" s="81">
        <v>2032</v>
      </c>
      <c r="I52" s="29"/>
      <c r="J52" s="29"/>
      <c r="L52" s="29"/>
      <c r="M52" s="85"/>
      <c r="O52" s="165"/>
      <c r="P52" s="165"/>
      <c r="R52" s="165"/>
      <c r="S52" s="165"/>
      <c r="U52" s="165"/>
      <c r="V52" s="165"/>
      <c r="W52" s="165"/>
      <c r="X52" s="165"/>
      <c r="Z52" s="29"/>
      <c r="AH52" s="20"/>
      <c r="AI52" s="20"/>
      <c r="AV52" s="20"/>
      <c r="AW52" s="20"/>
      <c r="BJ52" s="20"/>
    </row>
    <row r="53" spans="1:62" s="8" customFormat="1" ht="14.25" hidden="1">
      <c r="A53" s="29"/>
      <c r="B53" s="170"/>
      <c r="C53" s="29"/>
      <c r="D53" s="29"/>
      <c r="F53" s="29"/>
      <c r="G53" s="81">
        <v>2033</v>
      </c>
      <c r="I53" s="29"/>
      <c r="J53" s="29"/>
      <c r="L53" s="29"/>
      <c r="M53" s="85"/>
      <c r="O53" s="165"/>
      <c r="P53" s="165"/>
      <c r="R53" s="165"/>
      <c r="S53" s="165"/>
      <c r="U53" s="165"/>
      <c r="V53" s="165"/>
      <c r="W53" s="165"/>
      <c r="X53" s="165"/>
      <c r="Z53" s="29"/>
      <c r="AH53" s="20"/>
      <c r="AI53" s="20"/>
      <c r="AV53" s="20"/>
      <c r="AW53" s="20"/>
      <c r="BJ53" s="20"/>
    </row>
    <row r="54" spans="1:62" s="8" customFormat="1" ht="14.25" hidden="1">
      <c r="A54" s="29"/>
      <c r="B54" s="170"/>
      <c r="C54" s="29"/>
      <c r="D54" s="29"/>
      <c r="F54" s="29"/>
      <c r="G54" s="81">
        <v>2034</v>
      </c>
      <c r="I54" s="29"/>
      <c r="J54" s="29"/>
      <c r="L54" s="29"/>
      <c r="M54" s="85"/>
      <c r="O54" s="165"/>
      <c r="P54" s="165"/>
      <c r="R54" s="165"/>
      <c r="S54" s="165"/>
      <c r="U54" s="165"/>
      <c r="V54" s="165"/>
      <c r="W54" s="165"/>
      <c r="X54" s="165"/>
      <c r="Z54" s="29"/>
      <c r="AH54" s="20"/>
      <c r="AI54" s="20"/>
      <c r="AV54" s="20"/>
      <c r="AW54" s="20"/>
      <c r="BJ54" s="20"/>
    </row>
    <row r="55" spans="1:62" s="8" customFormat="1" ht="14.25" hidden="1">
      <c r="A55" s="29"/>
      <c r="B55" s="170"/>
      <c r="C55" s="29"/>
      <c r="D55" s="29"/>
      <c r="F55" s="29"/>
      <c r="G55" s="81">
        <v>2035</v>
      </c>
      <c r="I55" s="29"/>
      <c r="J55" s="29"/>
      <c r="L55" s="29"/>
      <c r="M55" s="85"/>
      <c r="O55" s="165"/>
      <c r="P55" s="165"/>
      <c r="R55" s="165"/>
      <c r="S55" s="165"/>
      <c r="U55" s="165"/>
      <c r="V55" s="165"/>
      <c r="W55" s="165"/>
      <c r="X55" s="165"/>
      <c r="Z55" s="29"/>
      <c r="AH55" s="20"/>
      <c r="AI55" s="20"/>
      <c r="AV55" s="20"/>
      <c r="AW55" s="20"/>
      <c r="BJ55" s="20"/>
    </row>
    <row r="56" spans="1:62" s="8" customFormat="1" ht="14.25" hidden="1">
      <c r="A56" s="29"/>
      <c r="B56" s="170"/>
      <c r="C56" s="29"/>
      <c r="D56" s="29"/>
      <c r="F56" s="29"/>
      <c r="G56" s="81">
        <v>2036</v>
      </c>
      <c r="I56" s="29"/>
      <c r="J56" s="29"/>
      <c r="L56" s="29"/>
      <c r="M56" s="85"/>
      <c r="O56" s="165"/>
      <c r="P56" s="165"/>
      <c r="R56" s="165"/>
      <c r="S56" s="165"/>
      <c r="U56" s="165"/>
      <c r="V56" s="165"/>
      <c r="W56" s="165"/>
      <c r="X56" s="165"/>
      <c r="Z56" s="29"/>
      <c r="AH56" s="20"/>
      <c r="AI56" s="20"/>
      <c r="AV56" s="20"/>
      <c r="AW56" s="20"/>
      <c r="BJ56" s="20"/>
    </row>
  </sheetData>
  <sheetProtection insertRows="0"/>
  <mergeCells count="13">
    <mergeCell ref="S7:S8"/>
    <mergeCell ref="I7:J7"/>
    <mergeCell ref="F7:G7"/>
    <mergeCell ref="L7:M8"/>
    <mergeCell ref="B5:V5"/>
    <mergeCell ref="U7:X7"/>
    <mergeCell ref="Z7:Z8"/>
    <mergeCell ref="B7:B8"/>
    <mergeCell ref="C7:C8"/>
    <mergeCell ref="D7:D8"/>
    <mergeCell ref="O7:O8"/>
    <mergeCell ref="P7:P8"/>
    <mergeCell ref="R7:R8"/>
  </mergeCells>
  <conditionalFormatting sqref="Z9:Z28">
    <cfRule type="cellIs" priority="64" dxfId="21" operator="equal" stopIfTrue="1">
      <formula>"tak"</formula>
    </cfRule>
  </conditionalFormatting>
  <conditionalFormatting sqref="Z9:Z28">
    <cfRule type="cellIs" priority="63" dxfId="1" operator="equal" stopIfTrue="1">
      <formula>"Nie"</formula>
    </cfRule>
  </conditionalFormatting>
  <conditionalFormatting sqref="U10:X10">
    <cfRule type="cellIs" priority="50" dxfId="262" operator="equal" stopIfTrue="1">
      <formula>0</formula>
    </cfRule>
  </conditionalFormatting>
  <conditionalFormatting sqref="U10">
    <cfRule type="cellIs" priority="49" dxfId="0" operator="greaterThan" stopIfTrue="1">
      <formula>0</formula>
    </cfRule>
  </conditionalFormatting>
  <conditionalFormatting sqref="W10">
    <cfRule type="cellIs" priority="48" dxfId="0" operator="greaterThan" stopIfTrue="1">
      <formula>0</formula>
    </cfRule>
  </conditionalFormatting>
  <conditionalFormatting sqref="V10">
    <cfRule type="cellIs" priority="47" dxfId="1" operator="greaterThan" stopIfTrue="1">
      <formula>0</formula>
    </cfRule>
  </conditionalFormatting>
  <conditionalFormatting sqref="X10">
    <cfRule type="cellIs" priority="46" dxfId="1" operator="greaterThan" stopIfTrue="1">
      <formula>0</formula>
    </cfRule>
  </conditionalFormatting>
  <conditionalFormatting sqref="U12:X12">
    <cfRule type="cellIs" priority="45" dxfId="262" operator="equal" stopIfTrue="1">
      <formula>0</formula>
    </cfRule>
  </conditionalFormatting>
  <conditionalFormatting sqref="U12">
    <cfRule type="cellIs" priority="44" dxfId="0" operator="greaterThan" stopIfTrue="1">
      <formula>0</formula>
    </cfRule>
  </conditionalFormatting>
  <conditionalFormatting sqref="W12">
    <cfRule type="cellIs" priority="43" dxfId="0" operator="greaterThan" stopIfTrue="1">
      <formula>0</formula>
    </cfRule>
  </conditionalFormatting>
  <conditionalFormatting sqref="V12">
    <cfRule type="cellIs" priority="42" dxfId="1" operator="greaterThan" stopIfTrue="1">
      <formula>0</formula>
    </cfRule>
  </conditionalFormatting>
  <conditionalFormatting sqref="X12">
    <cfRule type="cellIs" priority="41" dxfId="1" operator="greaterThan" stopIfTrue="1">
      <formula>0</formula>
    </cfRule>
  </conditionalFormatting>
  <conditionalFormatting sqref="U14:X14">
    <cfRule type="cellIs" priority="40" dxfId="262" operator="equal" stopIfTrue="1">
      <formula>0</formula>
    </cfRule>
  </conditionalFormatting>
  <conditionalFormatting sqref="U14">
    <cfRule type="cellIs" priority="39" dxfId="0" operator="greaterThan" stopIfTrue="1">
      <formula>0</formula>
    </cfRule>
  </conditionalFormatting>
  <conditionalFormatting sqref="W14">
    <cfRule type="cellIs" priority="38" dxfId="0" operator="greaterThan" stopIfTrue="1">
      <formula>0</formula>
    </cfRule>
  </conditionalFormatting>
  <conditionalFormatting sqref="V14">
    <cfRule type="cellIs" priority="37" dxfId="1" operator="greaterThan" stopIfTrue="1">
      <formula>0</formula>
    </cfRule>
  </conditionalFormatting>
  <conditionalFormatting sqref="X14">
    <cfRule type="cellIs" priority="36" dxfId="1" operator="greaterThan" stopIfTrue="1">
      <formula>0</formula>
    </cfRule>
  </conditionalFormatting>
  <conditionalFormatting sqref="U16:X16">
    <cfRule type="cellIs" priority="35" dxfId="262" operator="equal" stopIfTrue="1">
      <formula>0</formula>
    </cfRule>
  </conditionalFormatting>
  <conditionalFormatting sqref="U16">
    <cfRule type="cellIs" priority="34" dxfId="0" operator="greaterThan" stopIfTrue="1">
      <formula>0</formula>
    </cfRule>
  </conditionalFormatting>
  <conditionalFormatting sqref="W16">
    <cfRule type="cellIs" priority="33" dxfId="0" operator="greaterThan" stopIfTrue="1">
      <formula>0</formula>
    </cfRule>
  </conditionalFormatting>
  <conditionalFormatting sqref="V16">
    <cfRule type="cellIs" priority="32" dxfId="1" operator="greaterThan" stopIfTrue="1">
      <formula>0</formula>
    </cfRule>
  </conditionalFormatting>
  <conditionalFormatting sqref="X16">
    <cfRule type="cellIs" priority="31" dxfId="1" operator="greaterThan" stopIfTrue="1">
      <formula>0</formula>
    </cfRule>
  </conditionalFormatting>
  <conditionalFormatting sqref="U18:X18">
    <cfRule type="cellIs" priority="30" dxfId="262" operator="equal" stopIfTrue="1">
      <formula>0</formula>
    </cfRule>
  </conditionalFormatting>
  <conditionalFormatting sqref="U18">
    <cfRule type="cellIs" priority="29" dxfId="0" operator="greaterThan" stopIfTrue="1">
      <formula>0</formula>
    </cfRule>
  </conditionalFormatting>
  <conditionalFormatting sqref="W18">
    <cfRule type="cellIs" priority="28" dxfId="0" operator="greaterThan" stopIfTrue="1">
      <formula>0</formula>
    </cfRule>
  </conditionalFormatting>
  <conditionalFormatting sqref="V18">
    <cfRule type="cellIs" priority="27" dxfId="1" operator="greaterThan" stopIfTrue="1">
      <formula>0</formula>
    </cfRule>
  </conditionalFormatting>
  <conditionalFormatting sqref="X18">
    <cfRule type="cellIs" priority="26" dxfId="1" operator="greaterThan" stopIfTrue="1">
      <formula>0</formula>
    </cfRule>
  </conditionalFormatting>
  <conditionalFormatting sqref="U20:X20">
    <cfRule type="cellIs" priority="25" dxfId="262" operator="equal" stopIfTrue="1">
      <formula>0</formula>
    </cfRule>
  </conditionalFormatting>
  <conditionalFormatting sqref="U20">
    <cfRule type="cellIs" priority="24" dxfId="0" operator="greaterThan" stopIfTrue="1">
      <formula>0</formula>
    </cfRule>
  </conditionalFormatting>
  <conditionalFormatting sqref="W20">
    <cfRule type="cellIs" priority="23" dxfId="0" operator="greaterThan" stopIfTrue="1">
      <formula>0</formula>
    </cfRule>
  </conditionalFormatting>
  <conditionalFormatting sqref="V20">
    <cfRule type="cellIs" priority="22" dxfId="1" operator="greaterThan" stopIfTrue="1">
      <formula>0</formula>
    </cfRule>
  </conditionalFormatting>
  <conditionalFormatting sqref="X20">
    <cfRule type="cellIs" priority="21" dxfId="1" operator="greaterThan" stopIfTrue="1">
      <formula>0</formula>
    </cfRule>
  </conditionalFormatting>
  <conditionalFormatting sqref="U22:X22">
    <cfRule type="cellIs" priority="20" dxfId="262" operator="equal" stopIfTrue="1">
      <formula>0</formula>
    </cfRule>
  </conditionalFormatting>
  <conditionalFormatting sqref="U22">
    <cfRule type="cellIs" priority="19" dxfId="0" operator="greaterThan" stopIfTrue="1">
      <formula>0</formula>
    </cfRule>
  </conditionalFormatting>
  <conditionalFormatting sqref="W22">
    <cfRule type="cellIs" priority="18" dxfId="0" operator="greaterThan" stopIfTrue="1">
      <formula>0</formula>
    </cfRule>
  </conditionalFormatting>
  <conditionalFormatting sqref="V22">
    <cfRule type="cellIs" priority="17" dxfId="1" operator="greaterThan" stopIfTrue="1">
      <formula>0</formula>
    </cfRule>
  </conditionalFormatting>
  <conditionalFormatting sqref="X22">
    <cfRule type="cellIs" priority="16" dxfId="1" operator="greaterThan" stopIfTrue="1">
      <formula>0</formula>
    </cfRule>
  </conditionalFormatting>
  <conditionalFormatting sqref="U24:X24">
    <cfRule type="cellIs" priority="15" dxfId="262" operator="equal" stopIfTrue="1">
      <formula>0</formula>
    </cfRule>
  </conditionalFormatting>
  <conditionalFormatting sqref="U24">
    <cfRule type="cellIs" priority="14" dxfId="0" operator="greaterThan" stopIfTrue="1">
      <formula>0</formula>
    </cfRule>
  </conditionalFormatting>
  <conditionalFormatting sqref="W24">
    <cfRule type="cellIs" priority="13" dxfId="0" operator="greaterThan" stopIfTrue="1">
      <formula>0</formula>
    </cfRule>
  </conditionalFormatting>
  <conditionalFormatting sqref="V24">
    <cfRule type="cellIs" priority="12" dxfId="1" operator="greaterThan" stopIfTrue="1">
      <formula>0</formula>
    </cfRule>
  </conditionalFormatting>
  <conditionalFormatting sqref="X24">
    <cfRule type="cellIs" priority="11" dxfId="1" operator="greaterThan" stopIfTrue="1">
      <formula>0</formula>
    </cfRule>
  </conditionalFormatting>
  <conditionalFormatting sqref="U26:X26">
    <cfRule type="cellIs" priority="10" dxfId="262" operator="equal" stopIfTrue="1">
      <formula>0</formula>
    </cfRule>
  </conditionalFormatting>
  <conditionalFormatting sqref="U26">
    <cfRule type="cellIs" priority="9" dxfId="0" operator="greaterThan" stopIfTrue="1">
      <formula>0</formula>
    </cfRule>
  </conditionalFormatting>
  <conditionalFormatting sqref="W26">
    <cfRule type="cellIs" priority="8" dxfId="0" operator="greaterThan" stopIfTrue="1">
      <formula>0</formula>
    </cfRule>
  </conditionalFormatting>
  <conditionalFormatting sqref="V26">
    <cfRule type="cellIs" priority="7" dxfId="1" operator="greaterThan" stopIfTrue="1">
      <formula>0</formula>
    </cfRule>
  </conditionalFormatting>
  <conditionalFormatting sqref="X26">
    <cfRule type="cellIs" priority="6" dxfId="1" operator="greaterThan" stopIfTrue="1">
      <formula>0</formula>
    </cfRule>
  </conditionalFormatting>
  <conditionalFormatting sqref="U28:X28">
    <cfRule type="cellIs" priority="5" dxfId="262" operator="equal" stopIfTrue="1">
      <formula>0</formula>
    </cfRule>
  </conditionalFormatting>
  <conditionalFormatting sqref="U28">
    <cfRule type="cellIs" priority="4" dxfId="0" operator="greaterThan" stopIfTrue="1">
      <formula>0</formula>
    </cfRule>
  </conditionalFormatting>
  <conditionalFormatting sqref="W28">
    <cfRule type="cellIs" priority="3" dxfId="0" operator="greaterThan" stopIfTrue="1">
      <formula>0</formula>
    </cfRule>
  </conditionalFormatting>
  <conditionalFormatting sqref="V28">
    <cfRule type="cellIs" priority="2" dxfId="1" operator="greaterThan" stopIfTrue="1">
      <formula>0</formula>
    </cfRule>
  </conditionalFormatting>
  <conditionalFormatting sqref="X28">
    <cfRule type="cellIs" priority="1" dxfId="1" operator="greaterThan" stopIfTrue="1">
      <formula>0</formula>
    </cfRule>
  </conditionalFormatting>
  <dataValidations count="2">
    <dataValidation type="list" allowBlank="1" showInputMessage="1" showErrorMessage="1" sqref="F10 I28 F28 I26 F26 I24 F24 I22 F22 I20 F20 I18 F18 I16 F16 I14 F14 I12 F12 I10">
      <formula1>$F$34:$F$45</formula1>
    </dataValidation>
    <dataValidation type="list" allowBlank="1" showInputMessage="1" showErrorMessage="1" sqref="G10 J28 G28 J26 G26 J24 G24 J22 G22 J20 G20 J18 G18 J16 G16 J14 G14 J12 G12 J10">
      <formula1>$G$34:$G$56</formula1>
    </dataValidation>
  </dataValidations>
  <hyperlinks>
    <hyperlink ref="L10" location="'P1'!A1" display="PRZEJDŹ do zakładki projektu P1"/>
    <hyperlink ref="L12" location="'P2'!A1" display="PRZEJDŹ do zakładki projektu P2"/>
    <hyperlink ref="L14" location="'P3'!A1" display="PRZEJDŹ do zakładki projektu P3"/>
    <hyperlink ref="L16" location="'P4'!A1" display="PRZEJDŹ do zakładki projektu P4"/>
    <hyperlink ref="L18" location="'P5'!A1" display="PRZEJDŹ do zakładki projektu P5"/>
    <hyperlink ref="L20" location="'P6'!A1" display="PRZEJDŹ do zakładki projektu P6"/>
    <hyperlink ref="L22" location="'P7'!A1" display="PRZEJDŹ do zakładki projektu P7"/>
    <hyperlink ref="L24" location="'P8'!A1" display="PRZEJDŹ do zakładki projektu P8"/>
    <hyperlink ref="L26" location="'P9'!A1" display="PRZEJDŹ do zakładki projektu P9"/>
    <hyperlink ref="L28" location="'P10'!A1" display="PRZEJDŹ do zakładki projektu P100"/>
    <hyperlink ref="D2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18" activePane="bottomRight" state="frozen"/>
      <selection pane="topLeft" activeCell="A6" sqref="A6"/>
      <selection pane="topRight" activeCell="E6" sqref="E6"/>
      <selection pane="bottomLeft" activeCell="A25" sqref="A25"/>
      <selection pane="bottomRight" activeCell="AH19" sqref="AH19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/>
    <col min="10" max="12" width="13" style="8" hidden="1" customWidth="1" outlineLevel="2"/>
    <col min="13" max="13" width="13" style="65" hidden="1" customWidth="1" outlineLevel="1"/>
    <col min="14" max="16" width="13" style="8" hidden="1" customWidth="1" outlineLevel="2"/>
    <col min="17" max="17" width="13" style="65" hidden="1" customWidth="1" outlineLevel="1"/>
    <col min="18" max="20" width="13" style="8" hidden="1" customWidth="1" outlineLevel="2"/>
    <col min="21" max="21" width="12.8984375" style="65" hidden="1" customWidth="1" outlineLevel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/>
    <col min="28" max="30" width="13" style="8" hidden="1" customWidth="1" outlineLevel="2"/>
    <col min="31" max="31" width="13" style="65" hidden="1" customWidth="1" outlineLevel="1"/>
    <col min="32" max="34" width="13" style="8" hidden="1" customWidth="1" outlineLevel="2"/>
    <col min="35" max="35" width="13" style="65" hidden="1" customWidth="1" outlineLevel="1"/>
    <col min="36" max="38" width="13" style="8" hidden="1" customWidth="1" outlineLevel="2"/>
    <col min="39" max="39" width="13" style="65" hidden="1" customWidth="1" outlineLevel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projektów'!C10</f>
        <v>Zapobieganie starzeniu się miejskiej  infrastruktury drogowej i tramwajowej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projektów'!$F$10</f>
        <v>Styczeń</v>
      </c>
      <c r="E12" s="177">
        <f>'Lista projektów'!G10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projektów'!I10</f>
        <v>Grudzień</v>
      </c>
      <c r="E13" s="177">
        <f>'Lista projektów'!J10</f>
        <v>2014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projektów'!D10</f>
        <v>Renata Podgórzanka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4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/>
      <c r="AI18" s="69">
        <f>SUM(AF18:AH18)</f>
        <v>0</v>
      </c>
      <c r="AJ18" s="7"/>
      <c r="AK18" s="7"/>
      <c r="AL18" s="24"/>
      <c r="AM18" s="69">
        <f>SUM(AJ18:AL18)</f>
        <v>0</v>
      </c>
      <c r="AN18" s="182">
        <f aca="true" t="shared" si="5" ref="AN18:AN23">AM18+AI18+AE18+AA18</f>
        <v>0</v>
      </c>
      <c r="AO18" s="38"/>
      <c r="AP18" s="212">
        <f>IF(T18=0,0,AN18/V18)</f>
        <v>0</v>
      </c>
      <c r="AQ18" s="38"/>
      <c r="AR18" s="224">
        <f>IF(AT18&lt;0,AT18,0)</f>
        <v>-50000</v>
      </c>
      <c r="AS18" s="225">
        <f>IF(AT18&gt;0,AT18,0)</f>
        <v>0</v>
      </c>
      <c r="AT18" s="204">
        <f>AN18-V18</f>
        <v>-50000</v>
      </c>
      <c r="AU18" s="290" t="str">
        <f>IF(AR18&lt;0,"Brak przychodów !!!",IF(AS18&gt;0,"Wyższe przychody !!!",""))</f>
        <v>Brak przychodów !!!</v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4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5"/>
        <v>5760</v>
      </c>
      <c r="AO19" s="38"/>
      <c r="AP19" s="212">
        <f aca="true" t="shared" si="6" ref="AP19:AP36">IF(T19=0,0,AN19/V19)</f>
        <v>0.96</v>
      </c>
      <c r="AQ19" s="38"/>
      <c r="AR19" s="224">
        <f aca="true" t="shared" si="7" ref="AR19:AR36">IF(AT19&lt;0,AT19,0)</f>
        <v>-240</v>
      </c>
      <c r="AS19" s="225">
        <f aca="true" t="shared" si="8" ref="AS19:AS36">IF(AT19&gt;0,AT19,0)</f>
        <v>0</v>
      </c>
      <c r="AT19" s="204">
        <f aca="true" t="shared" si="9" ref="AT19:AT36">AN19-V19</f>
        <v>-240</v>
      </c>
      <c r="AU19" s="290" t="str">
        <f aca="true" t="shared" si="10" ref="AU19:AU36">IF(AR19&lt;0,"Brak przychodów !!!",IF(AS19&gt;0,"Wyższe przychody !!!",""))</f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4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/>
      <c r="AL20" s="25"/>
      <c r="AM20" s="246">
        <f>SUM(AJ20:AL20)</f>
        <v>0</v>
      </c>
      <c r="AN20" s="247">
        <f t="shared" si="5"/>
        <v>0</v>
      </c>
      <c r="AO20" s="38"/>
      <c r="AP20" s="248">
        <f t="shared" si="6"/>
        <v>0</v>
      </c>
      <c r="AQ20" s="38"/>
      <c r="AR20" s="249">
        <f t="shared" si="7"/>
        <v>0</v>
      </c>
      <c r="AS20" s="250">
        <f t="shared" si="8"/>
        <v>0</v>
      </c>
      <c r="AT20" s="251">
        <f t="shared" si="9"/>
        <v>0</v>
      </c>
      <c r="AU20" s="291">
        <f t="shared" si="10"/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480</v>
      </c>
      <c r="AI21" s="255">
        <f t="shared" si="12"/>
        <v>1440</v>
      </c>
      <c r="AJ21" s="253">
        <f t="shared" si="12"/>
        <v>480</v>
      </c>
      <c r="AK21" s="253">
        <f t="shared" si="12"/>
        <v>480</v>
      </c>
      <c r="AL21" s="254">
        <f t="shared" si="12"/>
        <v>480</v>
      </c>
      <c r="AM21" s="255">
        <f t="shared" si="12"/>
        <v>1440</v>
      </c>
      <c r="AN21" s="257">
        <f t="shared" si="12"/>
        <v>5760</v>
      </c>
      <c r="AO21" s="258"/>
      <c r="AP21" s="259">
        <f t="shared" si="6"/>
        <v>0.10285714285714286</v>
      </c>
      <c r="AQ21" s="38"/>
      <c r="AR21" s="260">
        <f t="shared" si="7"/>
        <v>-50240</v>
      </c>
      <c r="AS21" s="261">
        <f t="shared" si="8"/>
        <v>0</v>
      </c>
      <c r="AT21" s="262">
        <f t="shared" si="9"/>
        <v>-50240</v>
      </c>
      <c r="AU21" s="292" t="str">
        <f t="shared" si="10"/>
        <v>Brak przychodów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4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5"/>
        <v>5000</v>
      </c>
      <c r="AO22" s="36"/>
      <c r="AP22" s="268">
        <f t="shared" si="6"/>
        <v>0</v>
      </c>
      <c r="AQ22" s="36"/>
      <c r="AR22" s="269">
        <f t="shared" si="7"/>
        <v>0</v>
      </c>
      <c r="AS22" s="270">
        <f t="shared" si="8"/>
        <v>5000</v>
      </c>
      <c r="AT22" s="271">
        <f t="shared" si="9"/>
        <v>5000</v>
      </c>
      <c r="AU22" s="272" t="str">
        <f t="shared" si="10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4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5"/>
        <v>400</v>
      </c>
      <c r="AO23" s="36"/>
      <c r="AP23" s="212">
        <f t="shared" si="6"/>
        <v>0</v>
      </c>
      <c r="AQ23" s="36"/>
      <c r="AR23" s="224">
        <f t="shared" si="7"/>
        <v>0</v>
      </c>
      <c r="AS23" s="225">
        <f t="shared" si="8"/>
        <v>400</v>
      </c>
      <c r="AT23" s="204">
        <f t="shared" si="9"/>
        <v>400</v>
      </c>
      <c r="AU23" s="206" t="str">
        <f t="shared" si="10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6"/>
        <v>0</v>
      </c>
      <c r="AQ24" s="36"/>
      <c r="AR24" s="224">
        <f t="shared" si="7"/>
        <v>0</v>
      </c>
      <c r="AS24" s="225">
        <f t="shared" si="8"/>
        <v>0</v>
      </c>
      <c r="AT24" s="204">
        <f t="shared" si="9"/>
        <v>0</v>
      </c>
      <c r="AU24" s="206">
        <f t="shared" si="10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6"/>
        <v>0</v>
      </c>
      <c r="AQ25" s="279"/>
      <c r="AR25" s="282">
        <f t="shared" si="7"/>
        <v>0</v>
      </c>
      <c r="AS25" s="283">
        <f t="shared" si="8"/>
        <v>5400</v>
      </c>
      <c r="AT25" s="284">
        <f t="shared" si="9"/>
        <v>5400</v>
      </c>
      <c r="AU25" s="285" t="str">
        <f t="shared" si="10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6"/>
        <v>0</v>
      </c>
      <c r="AQ26" s="36"/>
      <c r="AR26" s="224">
        <f t="shared" si="7"/>
        <v>0</v>
      </c>
      <c r="AS26" s="225">
        <f t="shared" si="8"/>
        <v>0</v>
      </c>
      <c r="AT26" s="204">
        <f t="shared" si="9"/>
        <v>0</v>
      </c>
      <c r="AU26" s="206">
        <f t="shared" si="10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6"/>
        <v>0</v>
      </c>
      <c r="AQ27" s="36"/>
      <c r="AR27" s="224">
        <f t="shared" si="7"/>
        <v>0</v>
      </c>
      <c r="AS27" s="225">
        <f t="shared" si="8"/>
        <v>0</v>
      </c>
      <c r="AT27" s="204">
        <f t="shared" si="9"/>
        <v>0</v>
      </c>
      <c r="AU27" s="206">
        <f t="shared" si="10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6"/>
        <v>0</v>
      </c>
      <c r="AQ28" s="36"/>
      <c r="AR28" s="224">
        <f t="shared" si="7"/>
        <v>0</v>
      </c>
      <c r="AS28" s="225">
        <f t="shared" si="8"/>
        <v>0</v>
      </c>
      <c r="AT28" s="204">
        <f t="shared" si="9"/>
        <v>0</v>
      </c>
      <c r="AU28" s="206">
        <f t="shared" si="10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6"/>
        <v>0</v>
      </c>
      <c r="AQ29" s="279"/>
      <c r="AR29" s="282">
        <f t="shared" si="7"/>
        <v>0</v>
      </c>
      <c r="AS29" s="283">
        <f t="shared" si="8"/>
        <v>0</v>
      </c>
      <c r="AT29" s="284">
        <f t="shared" si="9"/>
        <v>0</v>
      </c>
      <c r="AU29" s="285">
        <f t="shared" si="10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6"/>
        <v>0</v>
      </c>
      <c r="AQ30" s="36"/>
      <c r="AR30" s="224">
        <f t="shared" si="7"/>
        <v>0</v>
      </c>
      <c r="AS30" s="225">
        <f t="shared" si="8"/>
        <v>0</v>
      </c>
      <c r="AT30" s="204">
        <f t="shared" si="9"/>
        <v>0</v>
      </c>
      <c r="AU30" s="206">
        <f t="shared" si="10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6"/>
        <v>0</v>
      </c>
      <c r="AQ31" s="36"/>
      <c r="AR31" s="224">
        <f t="shared" si="7"/>
        <v>0</v>
      </c>
      <c r="AS31" s="225">
        <f t="shared" si="8"/>
        <v>0</v>
      </c>
      <c r="AT31" s="204">
        <f t="shared" si="9"/>
        <v>0</v>
      </c>
      <c r="AU31" s="206">
        <f t="shared" si="10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6"/>
        <v>0</v>
      </c>
      <c r="AQ32" s="36"/>
      <c r="AR32" s="224">
        <f t="shared" si="7"/>
        <v>0</v>
      </c>
      <c r="AS32" s="225">
        <f t="shared" si="8"/>
        <v>0</v>
      </c>
      <c r="AT32" s="204">
        <f t="shared" si="9"/>
        <v>0</v>
      </c>
      <c r="AU32" s="206">
        <f t="shared" si="10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6"/>
        <v>0</v>
      </c>
      <c r="AQ33" s="279"/>
      <c r="AR33" s="282">
        <f t="shared" si="7"/>
        <v>0</v>
      </c>
      <c r="AS33" s="283">
        <f t="shared" si="8"/>
        <v>0</v>
      </c>
      <c r="AT33" s="284">
        <f t="shared" si="9"/>
        <v>0</v>
      </c>
      <c r="AU33" s="285">
        <f t="shared" si="10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6"/>
        <v>0</v>
      </c>
      <c r="AQ34" s="36"/>
      <c r="AR34" s="260">
        <f t="shared" si="7"/>
        <v>0</v>
      </c>
      <c r="AS34" s="261">
        <f t="shared" si="8"/>
        <v>5400</v>
      </c>
      <c r="AT34" s="262">
        <f t="shared" si="9"/>
        <v>5400</v>
      </c>
      <c r="AU34" s="288" t="str">
        <f t="shared" si="10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6"/>
        <v>0</v>
      </c>
      <c r="AQ35" s="36"/>
      <c r="AR35" s="224">
        <f t="shared" si="7"/>
        <v>0</v>
      </c>
      <c r="AS35" s="225">
        <f t="shared" si="8"/>
        <v>0</v>
      </c>
      <c r="AT35" s="204">
        <f t="shared" si="9"/>
        <v>0</v>
      </c>
      <c r="AU35" s="209">
        <f t="shared" si="10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480</v>
      </c>
      <c r="AI36" s="60">
        <f t="shared" si="32"/>
        <v>1440</v>
      </c>
      <c r="AJ36" s="21">
        <f t="shared" si="32"/>
        <v>480</v>
      </c>
      <c r="AK36" s="21">
        <f t="shared" si="32"/>
        <v>480</v>
      </c>
      <c r="AL36" s="26">
        <f t="shared" si="32"/>
        <v>5880</v>
      </c>
      <c r="AM36" s="60">
        <f t="shared" si="32"/>
        <v>6840</v>
      </c>
      <c r="AN36" s="183">
        <f t="shared" si="32"/>
        <v>11160</v>
      </c>
      <c r="AO36" s="36"/>
      <c r="AP36" s="213">
        <f t="shared" si="6"/>
        <v>0.1992857142857143</v>
      </c>
      <c r="AQ36" s="36"/>
      <c r="AR36" s="226">
        <f t="shared" si="7"/>
        <v>-44840</v>
      </c>
      <c r="AS36" s="227">
        <f t="shared" si="8"/>
        <v>0</v>
      </c>
      <c r="AT36" s="219">
        <f t="shared" si="9"/>
        <v>-44840</v>
      </c>
      <c r="AU36" s="207" t="str">
        <f t="shared" si="10"/>
        <v>Brak przychodów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31:E31"/>
    <mergeCell ref="B32:E32"/>
    <mergeCell ref="B64:E64"/>
    <mergeCell ref="B58:E58"/>
    <mergeCell ref="B59:E59"/>
    <mergeCell ref="B66:E66"/>
    <mergeCell ref="B49:E49"/>
    <mergeCell ref="B50:E50"/>
    <mergeCell ref="B51:E51"/>
    <mergeCell ref="B52:E52"/>
    <mergeCell ref="B67:E67"/>
    <mergeCell ref="B68:E68"/>
    <mergeCell ref="B65:E65"/>
    <mergeCell ref="B69:E69"/>
    <mergeCell ref="B60:E60"/>
    <mergeCell ref="B61:E61"/>
    <mergeCell ref="B62:E62"/>
    <mergeCell ref="B63:E63"/>
    <mergeCell ref="B53:E53"/>
    <mergeCell ref="B54:E54"/>
    <mergeCell ref="B55:E55"/>
    <mergeCell ref="B56:E56"/>
    <mergeCell ref="B57:E57"/>
    <mergeCell ref="B43:E43"/>
    <mergeCell ref="B44:E44"/>
    <mergeCell ref="B45:E45"/>
    <mergeCell ref="B46:E46"/>
    <mergeCell ref="B47:E47"/>
    <mergeCell ref="B48:E48"/>
    <mergeCell ref="B35:E35"/>
    <mergeCell ref="B39:E39"/>
    <mergeCell ref="B40:E40"/>
    <mergeCell ref="B41:E41"/>
    <mergeCell ref="B42:E42"/>
    <mergeCell ref="B33:E33"/>
    <mergeCell ref="B34:E34"/>
    <mergeCell ref="B20:E20"/>
    <mergeCell ref="B21:E21"/>
    <mergeCell ref="B22:E22"/>
    <mergeCell ref="B10:E10"/>
    <mergeCell ref="D14:E14"/>
    <mergeCell ref="B30:E30"/>
    <mergeCell ref="B15:C15"/>
    <mergeCell ref="B18:E18"/>
    <mergeCell ref="B19:E19"/>
    <mergeCell ref="B8:E8"/>
    <mergeCell ref="B12:C12"/>
    <mergeCell ref="B13:C13"/>
    <mergeCell ref="B14:C14"/>
    <mergeCell ref="V2:V5"/>
    <mergeCell ref="B2:B5"/>
    <mergeCell ref="AU12:AU14"/>
    <mergeCell ref="AN2:AN5"/>
    <mergeCell ref="AR13:AR15"/>
    <mergeCell ref="M2:M5"/>
    <mergeCell ref="Q2:Q5"/>
    <mergeCell ref="U2:U5"/>
    <mergeCell ref="AP12:AP15"/>
    <mergeCell ref="AR12:AT12"/>
    <mergeCell ref="AT13:AT14"/>
    <mergeCell ref="AS13:AS15"/>
    <mergeCell ref="I2:I5"/>
    <mergeCell ref="AE2:AE5"/>
    <mergeCell ref="AI2:AI5"/>
    <mergeCell ref="AM2:AM5"/>
    <mergeCell ref="AA2:AA5"/>
    <mergeCell ref="B29:E29"/>
    <mergeCell ref="B23:E23"/>
    <mergeCell ref="B24:E24"/>
    <mergeCell ref="B25:E25"/>
    <mergeCell ref="B26:E26"/>
    <mergeCell ref="B27:E27"/>
    <mergeCell ref="B28:E28"/>
  </mergeCells>
  <conditionalFormatting sqref="D15">
    <cfRule type="cellIs" priority="29" dxfId="21" operator="equal" stopIfTrue="1">
      <formula>"tak"</formula>
    </cfRule>
  </conditionalFormatting>
  <conditionalFormatting sqref="D15">
    <cfRule type="cellIs" priority="28" dxfId="1" operator="equal" stopIfTrue="1">
      <formula>"Nie"</formula>
    </cfRule>
  </conditionalFormatting>
  <conditionalFormatting sqref="AU18:AU36">
    <cfRule type="cellIs" priority="11" dxfId="0" operator="equal" stopIfTrue="1">
      <formula>"Wyższe przychody !!!"</formula>
    </cfRule>
    <cfRule type="cellIs" priority="12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ignoredErrors>
    <ignoredError sqref="D1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36" activePane="bottomRight" state="frozen"/>
      <selection pane="topLeft" activeCell="AR21" sqref="AR21"/>
      <selection pane="topRight" activeCell="AR21" sqref="AR21"/>
      <selection pane="bottomLeft" activeCell="AR21" sqref="AR21"/>
      <selection pane="bottomRight" activeCell="D3" sqref="D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projektów'!C12</f>
        <v>Ratujemy most drogowy w Zabieżkach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projektów'!$F$12</f>
        <v>Czerwiec</v>
      </c>
      <c r="E12" s="177">
        <f>'Lista projektów'!G12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projektów'!I12</f>
        <v>Grudzień</v>
      </c>
      <c r="E13" s="177">
        <f>'Lista projektów'!J12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projektów'!D12</f>
        <v>Ernest Skolimowski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projektów'!C14</f>
        <v>Budujemy Muzem Polskich XIX Autostrad z okresu Królestwa Kongresowego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projektów'!$F$14</f>
        <v>Styczeń</v>
      </c>
      <c r="E12" s="177">
        <f>'Lista projektów'!G14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projektów'!I14</f>
        <v>Grudzień</v>
      </c>
      <c r="E13" s="177">
        <f>'Lista projektów'!J14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projektów'!D14</f>
        <v>Igor Niemrozowski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DJ48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projektów'!C18</f>
        <v>Wystawa dawnych znaków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projektów'!$F$18</f>
        <v>Styczeń</v>
      </c>
      <c r="E12" s="177">
        <f>'Lista projektów'!G18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projektów'!I18</f>
        <v>Grudzień</v>
      </c>
      <c r="E13" s="177">
        <f>'Lista projektów'!J18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projektów'!D18</f>
        <v>Eugeniusz Wicherek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F46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projektów'!C16</f>
        <v>Prace konserwatorskie wiaduktu kolejowego pod Przełączą Łupkowską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projektów'!$F$16</f>
        <v>Marzec</v>
      </c>
      <c r="E12" s="177">
        <f>'Lista projektów'!G16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projektów'!I16</f>
        <v>Grudzień</v>
      </c>
      <c r="E13" s="177">
        <f>'Lista projektów'!J16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projektów'!D16</f>
        <v>Zygmunt Wiaterek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35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54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projektów'!C20</f>
        <v>Przeciągnięcie zabytkowego parowozu ze Szczecina do Rzeszowa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projektów'!$F$20</f>
        <v>Styczeń</v>
      </c>
      <c r="E12" s="177">
        <f>'Lista projektów'!G20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projektów'!I20</f>
        <v>Grudzień</v>
      </c>
      <c r="E13" s="177">
        <f>'Lista projektów'!J20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projektów'!D20</f>
        <v>Adam Rosa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tabColor rgb="FFFF9900"/>
    <pageSetUpPr fitToPage="1"/>
  </sheetPr>
  <dimension ref="A1:AU105"/>
  <sheetViews>
    <sheetView showGridLines="0" zoomScale="85" zoomScaleNormal="85" zoomScalePageLayoutView="0" workbookViewId="0" topLeftCell="A1">
      <pane xSplit="5" ySplit="16" topLeftCell="V42" activePane="bottomRight" state="frozen"/>
      <selection pane="topLeft" activeCell="AS23" sqref="AS23"/>
      <selection pane="topRight" activeCell="AS23" sqref="AS23"/>
      <selection pane="bottomLeft" activeCell="AS23" sqref="AS23"/>
      <selection pane="bottomRight" activeCell="AS23" sqref="AS23"/>
    </sheetView>
  </sheetViews>
  <sheetFormatPr defaultColWidth="9" defaultRowHeight="14.25" outlineLevelCol="2"/>
  <cols>
    <col min="1" max="1" width="2.3984375" style="86" customWidth="1"/>
    <col min="2" max="2" width="24.8984375" style="29" customWidth="1"/>
    <col min="3" max="3" width="4.5" style="29" customWidth="1"/>
    <col min="4" max="4" width="15.3984375" style="29" customWidth="1"/>
    <col min="5" max="5" width="9.59765625" style="29" customWidth="1"/>
    <col min="6" max="8" width="13" style="8" hidden="1" customWidth="1" outlineLevel="2"/>
    <col min="9" max="9" width="13" style="65" hidden="1" customWidth="1" outlineLevel="1" collapsed="1"/>
    <col min="10" max="12" width="13" style="8" hidden="1" customWidth="1" outlineLevel="2"/>
    <col min="13" max="13" width="13" style="65" hidden="1" customWidth="1" outlineLevel="1" collapsed="1"/>
    <col min="14" max="16" width="13" style="8" hidden="1" customWidth="1" outlineLevel="2"/>
    <col min="17" max="17" width="13" style="65" hidden="1" customWidth="1" outlineLevel="1" collapsed="1"/>
    <col min="18" max="20" width="13" style="8" hidden="1" customWidth="1" outlineLevel="2"/>
    <col min="21" max="21" width="12.8984375" style="65" hidden="1" customWidth="1" outlineLevel="1" collapsed="1"/>
    <col min="22" max="22" width="13" style="20" customWidth="1" collapsed="1"/>
    <col min="23" max="23" width="0.59375" style="20" customWidth="1"/>
    <col min="24" max="26" width="13" style="8" hidden="1" customWidth="1" outlineLevel="2"/>
    <col min="27" max="27" width="13" style="65" hidden="1" customWidth="1" outlineLevel="1" collapsed="1"/>
    <col min="28" max="30" width="13" style="8" hidden="1" customWidth="1" outlineLevel="2"/>
    <col min="31" max="31" width="13" style="65" hidden="1" customWidth="1" outlineLevel="1" collapsed="1"/>
    <col min="32" max="34" width="13" style="8" hidden="1" customWidth="1" outlineLevel="2"/>
    <col min="35" max="35" width="13" style="65" hidden="1" customWidth="1" outlineLevel="1" collapsed="1"/>
    <col min="36" max="38" width="13" style="8" hidden="1" customWidth="1" outlineLevel="2"/>
    <col min="39" max="39" width="13" style="65" hidden="1" customWidth="1" outlineLevel="1" collapsed="1"/>
    <col min="40" max="40" width="13" style="20" customWidth="1" collapsed="1"/>
    <col min="41" max="41" width="0.59375" style="20" customWidth="1"/>
    <col min="42" max="42" width="14" style="124" customWidth="1"/>
    <col min="43" max="43" width="0.59375" style="20" customWidth="1"/>
    <col min="44" max="46" width="14" style="119" customWidth="1"/>
    <col min="47" max="47" width="28.59765625" style="119" customWidth="1"/>
    <col min="48" max="16384" width="9" style="29" customWidth="1"/>
  </cols>
  <sheetData>
    <row r="1" spans="2:47" s="84" customFormat="1" ht="3" customHeight="1" thickBot="1">
      <c r="B1" s="148"/>
      <c r="C1" s="148"/>
      <c r="D1" s="149"/>
      <c r="E1" s="149"/>
      <c r="F1" s="150"/>
      <c r="G1" s="150"/>
      <c r="H1" s="150"/>
      <c r="I1" s="151"/>
      <c r="J1" s="150"/>
      <c r="K1" s="150"/>
      <c r="L1" s="150"/>
      <c r="M1" s="151"/>
      <c r="N1" s="150"/>
      <c r="O1" s="150"/>
      <c r="P1" s="150"/>
      <c r="Q1" s="151"/>
      <c r="R1" s="150"/>
      <c r="S1" s="150"/>
      <c r="T1" s="150"/>
      <c r="U1" s="151"/>
      <c r="V1" s="152"/>
      <c r="W1" s="152"/>
      <c r="X1" s="150"/>
      <c r="Y1" s="150"/>
      <c r="Z1" s="150"/>
      <c r="AA1" s="151"/>
      <c r="AB1" s="150"/>
      <c r="AC1" s="150"/>
      <c r="AD1" s="150"/>
      <c r="AE1" s="151"/>
      <c r="AF1" s="150"/>
      <c r="AG1" s="150"/>
      <c r="AH1" s="150"/>
      <c r="AI1" s="151"/>
      <c r="AJ1" s="150"/>
      <c r="AK1" s="150"/>
      <c r="AL1" s="150"/>
      <c r="AM1" s="151"/>
      <c r="AN1" s="152"/>
      <c r="AO1" s="152"/>
      <c r="AP1" s="154"/>
      <c r="AQ1" s="152"/>
      <c r="AR1" s="155"/>
      <c r="AS1" s="155"/>
      <c r="AT1" s="155"/>
      <c r="AU1" s="155"/>
    </row>
    <row r="2" spans="2:47" s="84" customFormat="1" ht="2.25" customHeight="1" thickTop="1">
      <c r="B2" s="446" t="s">
        <v>61</v>
      </c>
      <c r="C2" s="148"/>
      <c r="D2" s="149"/>
      <c r="E2" s="149"/>
      <c r="F2" s="150"/>
      <c r="G2" s="150"/>
      <c r="H2" s="150"/>
      <c r="I2" s="344" t="str">
        <f>"Wciśnij |+| lub |-| na górze i rozwiń lub zwiń                       I kwartał "&amp;I14</f>
        <v>Wciśnij |+| lub |-| na górze i rozwiń lub zwiń                       I kwartał 2014</v>
      </c>
      <c r="J2" s="150"/>
      <c r="K2" s="150"/>
      <c r="L2" s="150"/>
      <c r="M2" s="344" t="str">
        <f>"Wciśnij |+| lub |-| na górze i rozwiń lub zwiń                   II kwartał "&amp;M14</f>
        <v>Wciśnij |+| lub |-| na górze i rozwiń lub zwiń                   II kwartał 2014</v>
      </c>
      <c r="N2" s="150"/>
      <c r="O2" s="150"/>
      <c r="P2" s="150"/>
      <c r="Q2" s="344" t="str">
        <f>"Wciśnij |+| lub |-| na górze i rozwiń lub zwiń                  III kwartał "&amp;Q14</f>
        <v>Wciśnij |+| lub |-| na górze i rozwiń lub zwiń                  III kwartał 2014</v>
      </c>
      <c r="R2" s="150"/>
      <c r="S2" s="150"/>
      <c r="T2" s="150"/>
      <c r="U2" s="344" t="str">
        <f>"Wciśnij |+| lub |-| na górze i rozwiń lub zwiń               IV kwartał "&amp;U14</f>
        <v>Wciśnij |+| lub |-| na górze i rozwiń lub zwiń               IV kwartał 2014</v>
      </c>
      <c r="V2" s="344" t="str">
        <f>"Wciśnij |+| lub |-| na górze i rozwiń lub zwiń                 cały rok "&amp;V14</f>
        <v>Wciśnij |+| lub |-| na górze i rozwiń lub zwiń                 cały rok 2014</v>
      </c>
      <c r="W2" s="153"/>
      <c r="X2" s="150"/>
      <c r="Y2" s="150"/>
      <c r="Z2" s="150"/>
      <c r="AA2" s="344" t="str">
        <f>"Wciśnij |+| lub |-| na górze i rozwiń lub zwiń                       I kwartał "&amp;AA14</f>
        <v>Wciśnij |+| lub |-| na górze i rozwiń lub zwiń                       I kwartał 2014</v>
      </c>
      <c r="AB2" s="150"/>
      <c r="AC2" s="150"/>
      <c r="AD2" s="150"/>
      <c r="AE2" s="344" t="str">
        <f>"Wciśnij |+| lub |-| na górze i rozwiń lub zwiń                   II kwartał "&amp;AE14</f>
        <v>Wciśnij |+| lub |-| na górze i rozwiń lub zwiń                   II kwartał 2014</v>
      </c>
      <c r="AF2" s="150"/>
      <c r="AG2" s="150"/>
      <c r="AH2" s="150"/>
      <c r="AI2" s="344" t="str">
        <f>"Wciśnij |+| lub |-| na górze i rozwiń lub zwiń                  III kwartał "&amp;AI14</f>
        <v>Wciśnij |+| lub |-| na górze i rozwiń lub zwiń                  III kwartał 2014</v>
      </c>
      <c r="AJ2" s="150"/>
      <c r="AK2" s="150"/>
      <c r="AL2" s="150"/>
      <c r="AM2" s="344" t="str">
        <f>"Wciśnij |+| lub |-| na górze i rozwiń lub zwiń               IV kwartał "&amp;AM14</f>
        <v>Wciśnij |+| lub |-| na górze i rozwiń lub zwiń               IV kwartał 2014</v>
      </c>
      <c r="AN2" s="344" t="str">
        <f>"Wciśnij |+| lub |-| na górze i rozwiń lub zwiń                 cały rok "&amp;AN14</f>
        <v>Wciśnij |+| lub |-| na górze i rozwiń lub zwiń                 cały rok 2014</v>
      </c>
      <c r="AO2" s="153"/>
      <c r="AP2" s="154"/>
      <c r="AQ2" s="152"/>
      <c r="AR2" s="155"/>
      <c r="AS2" s="155"/>
      <c r="AT2" s="155"/>
      <c r="AU2" s="155"/>
    </row>
    <row r="3" spans="1:47" s="42" customFormat="1" ht="26.25" customHeight="1">
      <c r="A3" s="85"/>
      <c r="B3" s="447"/>
      <c r="C3" s="186"/>
      <c r="D3" s="200" t="s">
        <v>47</v>
      </c>
      <c r="E3" s="156"/>
      <c r="F3" s="157"/>
      <c r="G3" s="157"/>
      <c r="H3" s="157"/>
      <c r="I3" s="355"/>
      <c r="J3" s="201"/>
      <c r="K3" s="201"/>
      <c r="L3" s="201"/>
      <c r="M3" s="355"/>
      <c r="N3" s="201"/>
      <c r="O3" s="201"/>
      <c r="P3" s="201"/>
      <c r="Q3" s="355"/>
      <c r="R3" s="201"/>
      <c r="S3" s="201"/>
      <c r="T3" s="201"/>
      <c r="U3" s="355"/>
      <c r="V3" s="345"/>
      <c r="W3" s="201"/>
      <c r="X3" s="201"/>
      <c r="Y3" s="201"/>
      <c r="Z3" s="201"/>
      <c r="AA3" s="355"/>
      <c r="AB3" s="201"/>
      <c r="AC3" s="201"/>
      <c r="AD3" s="201"/>
      <c r="AE3" s="355"/>
      <c r="AF3" s="201"/>
      <c r="AG3" s="201"/>
      <c r="AH3" s="201"/>
      <c r="AI3" s="355"/>
      <c r="AJ3" s="201"/>
      <c r="AK3" s="201"/>
      <c r="AL3" s="201"/>
      <c r="AM3" s="355"/>
      <c r="AN3" s="355"/>
      <c r="AO3" s="201"/>
      <c r="AP3" s="158"/>
      <c r="AQ3" s="157"/>
      <c r="AR3" s="159"/>
      <c r="AS3" s="159"/>
      <c r="AT3" s="159"/>
      <c r="AU3" s="159"/>
    </row>
    <row r="4" spans="1:47" s="42" customFormat="1" ht="3.75" customHeight="1">
      <c r="A4" s="85"/>
      <c r="B4" s="447"/>
      <c r="C4" s="186"/>
      <c r="D4" s="175"/>
      <c r="E4" s="156"/>
      <c r="F4" s="157"/>
      <c r="G4" s="157"/>
      <c r="H4" s="157"/>
      <c r="I4" s="355"/>
      <c r="J4" s="201"/>
      <c r="K4" s="201"/>
      <c r="L4" s="201"/>
      <c r="M4" s="355"/>
      <c r="N4" s="201"/>
      <c r="O4" s="201"/>
      <c r="P4" s="201"/>
      <c r="Q4" s="355"/>
      <c r="R4" s="201"/>
      <c r="S4" s="201"/>
      <c r="T4" s="201"/>
      <c r="U4" s="355"/>
      <c r="V4" s="345"/>
      <c r="W4" s="201"/>
      <c r="X4" s="201"/>
      <c r="Y4" s="201"/>
      <c r="Z4" s="201"/>
      <c r="AA4" s="355"/>
      <c r="AB4" s="201"/>
      <c r="AC4" s="201"/>
      <c r="AD4" s="201"/>
      <c r="AE4" s="355"/>
      <c r="AF4" s="201"/>
      <c r="AG4" s="201"/>
      <c r="AH4" s="201"/>
      <c r="AI4" s="355"/>
      <c r="AJ4" s="201"/>
      <c r="AK4" s="201"/>
      <c r="AL4" s="201"/>
      <c r="AM4" s="355"/>
      <c r="AN4" s="355"/>
      <c r="AO4" s="201"/>
      <c r="AP4" s="158"/>
      <c r="AQ4" s="157"/>
      <c r="AR4" s="159"/>
      <c r="AS4" s="159"/>
      <c r="AT4" s="159"/>
      <c r="AU4" s="159"/>
    </row>
    <row r="5" spans="1:47" s="42" customFormat="1" ht="26.25" customHeight="1" thickBot="1">
      <c r="A5" s="85"/>
      <c r="B5" s="448"/>
      <c r="C5" s="156"/>
      <c r="D5" s="199" t="s">
        <v>98</v>
      </c>
      <c r="E5" s="156"/>
      <c r="F5" s="157"/>
      <c r="G5" s="157"/>
      <c r="H5" s="157"/>
      <c r="I5" s="356"/>
      <c r="J5" s="201"/>
      <c r="K5" s="201"/>
      <c r="L5" s="201"/>
      <c r="M5" s="356"/>
      <c r="N5" s="201"/>
      <c r="O5" s="201"/>
      <c r="P5" s="201"/>
      <c r="Q5" s="356"/>
      <c r="R5" s="201"/>
      <c r="S5" s="201"/>
      <c r="T5" s="201"/>
      <c r="U5" s="356"/>
      <c r="V5" s="346"/>
      <c r="W5" s="201"/>
      <c r="X5" s="201"/>
      <c r="Y5" s="201"/>
      <c r="Z5" s="201"/>
      <c r="AA5" s="356"/>
      <c r="AB5" s="201"/>
      <c r="AC5" s="201"/>
      <c r="AD5" s="201"/>
      <c r="AE5" s="356"/>
      <c r="AF5" s="201"/>
      <c r="AG5" s="201"/>
      <c r="AH5" s="201"/>
      <c r="AI5" s="356"/>
      <c r="AJ5" s="201"/>
      <c r="AK5" s="201"/>
      <c r="AL5" s="201"/>
      <c r="AM5" s="356"/>
      <c r="AN5" s="356"/>
      <c r="AO5" s="201"/>
      <c r="AP5" s="158"/>
      <c r="AQ5" s="157"/>
      <c r="AR5" s="159"/>
      <c r="AS5" s="159"/>
      <c r="AT5" s="159"/>
      <c r="AU5" s="159"/>
    </row>
    <row r="6" spans="2:47" s="84" customFormat="1" ht="3" customHeight="1" thickTop="1">
      <c r="B6" s="148"/>
      <c r="C6" s="148"/>
      <c r="D6" s="149"/>
      <c r="E6" s="149"/>
      <c r="F6" s="150"/>
      <c r="G6" s="150"/>
      <c r="H6" s="150"/>
      <c r="I6" s="151"/>
      <c r="J6" s="150"/>
      <c r="K6" s="150"/>
      <c r="L6" s="150"/>
      <c r="M6" s="151"/>
      <c r="N6" s="150"/>
      <c r="O6" s="150"/>
      <c r="P6" s="150"/>
      <c r="Q6" s="151"/>
      <c r="R6" s="150"/>
      <c r="S6" s="150"/>
      <c r="T6" s="150"/>
      <c r="U6" s="151"/>
      <c r="V6" s="152"/>
      <c r="W6" s="152"/>
      <c r="X6" s="150"/>
      <c r="Y6" s="150"/>
      <c r="Z6" s="150"/>
      <c r="AA6" s="151"/>
      <c r="AB6" s="150"/>
      <c r="AC6" s="150"/>
      <c r="AD6" s="150"/>
      <c r="AE6" s="151"/>
      <c r="AF6" s="150"/>
      <c r="AG6" s="150"/>
      <c r="AH6" s="150"/>
      <c r="AI6" s="151"/>
      <c r="AJ6" s="150"/>
      <c r="AK6" s="150"/>
      <c r="AL6" s="150"/>
      <c r="AM6" s="151"/>
      <c r="AN6" s="152"/>
      <c r="AO6" s="152"/>
      <c r="AP6" s="154"/>
      <c r="AQ6" s="152"/>
      <c r="AR6" s="155"/>
      <c r="AS6" s="155"/>
      <c r="AT6" s="155"/>
      <c r="AU6" s="155"/>
    </row>
    <row r="7" spans="2:47" s="84" customFormat="1" ht="3" customHeight="1">
      <c r="B7" s="125"/>
      <c r="C7" s="125"/>
      <c r="D7" s="126"/>
      <c r="E7" s="126"/>
      <c r="F7" s="127"/>
      <c r="G7" s="127"/>
      <c r="H7" s="127"/>
      <c r="I7" s="128"/>
      <c r="J7" s="127"/>
      <c r="K7" s="127"/>
      <c r="L7" s="127"/>
      <c r="M7" s="128"/>
      <c r="N7" s="127"/>
      <c r="O7" s="127"/>
      <c r="P7" s="127"/>
      <c r="Q7" s="128"/>
      <c r="R7" s="127"/>
      <c r="S7" s="127"/>
      <c r="T7" s="127"/>
      <c r="U7" s="128"/>
      <c r="V7" s="129"/>
      <c r="W7" s="129"/>
      <c r="X7" s="127"/>
      <c r="Y7" s="127"/>
      <c r="Z7" s="127"/>
      <c r="AA7" s="128"/>
      <c r="AB7" s="127"/>
      <c r="AC7" s="127"/>
      <c r="AD7" s="127"/>
      <c r="AE7" s="128"/>
      <c r="AF7" s="127"/>
      <c r="AG7" s="127"/>
      <c r="AH7" s="127"/>
      <c r="AI7" s="128"/>
      <c r="AJ7" s="127"/>
      <c r="AK7" s="127"/>
      <c r="AL7" s="127"/>
      <c r="AM7" s="128"/>
      <c r="AN7" s="129"/>
      <c r="AO7" s="129"/>
      <c r="AP7" s="130"/>
      <c r="AQ7" s="129"/>
      <c r="AR7" s="131"/>
      <c r="AS7" s="131"/>
      <c r="AT7" s="131"/>
      <c r="AU7" s="131"/>
    </row>
    <row r="8" spans="1:47" s="40" customFormat="1" ht="31.5" customHeight="1">
      <c r="A8" s="84"/>
      <c r="B8" s="441" t="str">
        <f>IF(Instrukcja!F6=0,"",Instrukcja!F6)</f>
        <v>Stowarzyszenie Zapobiegania Degradacji Infrastruktury Transportowej</v>
      </c>
      <c r="C8" s="442"/>
      <c r="D8" s="442"/>
      <c r="E8" s="443"/>
      <c r="F8" s="35"/>
      <c r="G8" s="35"/>
      <c r="H8" s="35"/>
      <c r="I8" s="66"/>
      <c r="J8" s="35"/>
      <c r="K8" s="35"/>
      <c r="L8" s="35"/>
      <c r="M8" s="66"/>
      <c r="N8" s="35"/>
      <c r="O8" s="35"/>
      <c r="P8" s="35"/>
      <c r="Q8" s="66"/>
      <c r="R8" s="35"/>
      <c r="S8" s="35"/>
      <c r="T8" s="35"/>
      <c r="U8" s="66"/>
      <c r="V8" s="36"/>
      <c r="W8" s="36"/>
      <c r="X8" s="35"/>
      <c r="Y8" s="35"/>
      <c r="Z8" s="35"/>
      <c r="AA8" s="66"/>
      <c r="AB8" s="35"/>
      <c r="AC8" s="35"/>
      <c r="AD8" s="35"/>
      <c r="AE8" s="66"/>
      <c r="AF8" s="35"/>
      <c r="AG8" s="35"/>
      <c r="AH8" s="35"/>
      <c r="AI8" s="66"/>
      <c r="AJ8" s="35"/>
      <c r="AK8" s="35"/>
      <c r="AL8" s="35"/>
      <c r="AM8" s="66"/>
      <c r="AN8" s="36"/>
      <c r="AO8" s="36"/>
      <c r="AP8" s="122"/>
      <c r="AQ8" s="36"/>
      <c r="AR8" s="117"/>
      <c r="AS8" s="117"/>
      <c r="AT8" s="117"/>
      <c r="AU8" s="117"/>
    </row>
    <row r="9" spans="1:47" s="42" customFormat="1" ht="18" thickBot="1">
      <c r="A9" s="85"/>
      <c r="B9" s="95" t="s">
        <v>37</v>
      </c>
      <c r="C9" s="95"/>
      <c r="D9" s="41"/>
      <c r="E9" s="41"/>
      <c r="F9" s="37"/>
      <c r="G9" s="37"/>
      <c r="H9" s="37"/>
      <c r="I9" s="67"/>
      <c r="J9" s="37"/>
      <c r="K9" s="37"/>
      <c r="L9" s="37"/>
      <c r="M9" s="67"/>
      <c r="N9" s="37"/>
      <c r="O9" s="37"/>
      <c r="P9" s="37"/>
      <c r="Q9" s="67"/>
      <c r="R9" s="37"/>
      <c r="S9" s="37"/>
      <c r="T9" s="37"/>
      <c r="U9" s="67"/>
      <c r="V9" s="38"/>
      <c r="W9" s="38"/>
      <c r="X9" s="37"/>
      <c r="Y9" s="37"/>
      <c r="Z9" s="37"/>
      <c r="AA9" s="67"/>
      <c r="AB9" s="37"/>
      <c r="AC9" s="37"/>
      <c r="AD9" s="37"/>
      <c r="AE9" s="67"/>
      <c r="AF9" s="37"/>
      <c r="AG9" s="37"/>
      <c r="AH9" s="37"/>
      <c r="AI9" s="67"/>
      <c r="AJ9" s="37"/>
      <c r="AK9" s="37"/>
      <c r="AL9" s="37"/>
      <c r="AM9" s="67"/>
      <c r="AN9" s="38"/>
      <c r="AO9" s="38"/>
      <c r="AP9" s="123"/>
      <c r="AQ9" s="38"/>
      <c r="AR9" s="118"/>
      <c r="AS9" s="118"/>
      <c r="AT9" s="118"/>
      <c r="AU9" s="118"/>
    </row>
    <row r="10" spans="1:47" s="42" customFormat="1" ht="41.25" customHeight="1" thickBot="1">
      <c r="A10" s="85"/>
      <c r="B10" s="458" t="str">
        <f>'Lista projektów'!C22</f>
        <v>Rozbudowa kolekcji kilofów i łopat drogowych</v>
      </c>
      <c r="C10" s="459"/>
      <c r="D10" s="459"/>
      <c r="E10" s="460"/>
      <c r="F10" s="37"/>
      <c r="G10" s="37"/>
      <c r="H10" s="37"/>
      <c r="I10" s="67"/>
      <c r="J10" s="37"/>
      <c r="K10" s="37"/>
      <c r="L10" s="37"/>
      <c r="M10" s="67"/>
      <c r="N10" s="37"/>
      <c r="O10" s="37"/>
      <c r="P10" s="37"/>
      <c r="Q10" s="67"/>
      <c r="R10" s="37"/>
      <c r="S10" s="37"/>
      <c r="T10" s="37"/>
      <c r="U10" s="67"/>
      <c r="X10" s="37"/>
      <c r="Y10" s="37"/>
      <c r="Z10" s="37"/>
      <c r="AA10" s="67"/>
      <c r="AB10" s="37"/>
      <c r="AC10" s="37"/>
      <c r="AD10" s="37"/>
      <c r="AE10" s="67"/>
      <c r="AF10" s="37"/>
      <c r="AG10" s="37"/>
      <c r="AH10" s="37"/>
      <c r="AI10" s="67"/>
      <c r="AJ10" s="37"/>
      <c r="AK10" s="37"/>
      <c r="AL10" s="37"/>
      <c r="AM10" s="67"/>
      <c r="AP10"/>
      <c r="AQ10"/>
      <c r="AR10"/>
      <c r="AS10" s="118"/>
      <c r="AT10"/>
      <c r="AU10" s="118"/>
    </row>
    <row r="11" spans="1:47" s="40" customFormat="1" ht="4.5" customHeight="1" thickBot="1">
      <c r="A11" s="84"/>
      <c r="B11" s="39"/>
      <c r="C11" s="39"/>
      <c r="D11" s="39"/>
      <c r="E11" s="39"/>
      <c r="F11" s="35"/>
      <c r="G11" s="35"/>
      <c r="H11" s="35"/>
      <c r="I11" s="66"/>
      <c r="J11" s="35"/>
      <c r="K11" s="35"/>
      <c r="L11" s="35"/>
      <c r="M11" s="66"/>
      <c r="N11" s="35"/>
      <c r="O11" s="35"/>
      <c r="P11" s="35"/>
      <c r="Q11" s="66"/>
      <c r="R11" s="35"/>
      <c r="S11" s="35"/>
      <c r="T11" s="35"/>
      <c r="U11" s="66"/>
      <c r="V11" s="36"/>
      <c r="W11" s="36"/>
      <c r="X11" s="35"/>
      <c r="Y11" s="35"/>
      <c r="Z11" s="35"/>
      <c r="AA11" s="66"/>
      <c r="AB11" s="35"/>
      <c r="AC11" s="35"/>
      <c r="AD11" s="35"/>
      <c r="AE11" s="66"/>
      <c r="AF11" s="35"/>
      <c r="AG11" s="35"/>
      <c r="AH11" s="35"/>
      <c r="AI11" s="66"/>
      <c r="AJ11" s="35"/>
      <c r="AK11" s="35"/>
      <c r="AL11" s="35"/>
      <c r="AM11" s="66"/>
      <c r="AN11" s="36"/>
      <c r="AO11" s="36"/>
      <c r="AP11" s="122"/>
      <c r="AQ11" s="36"/>
      <c r="AR11" s="117"/>
      <c r="AS11" s="117"/>
      <c r="AT11" s="117"/>
      <c r="AU11" s="117"/>
    </row>
    <row r="12" spans="2:47" ht="15" customHeight="1" thickTop="1">
      <c r="B12" s="444" t="s">
        <v>16</v>
      </c>
      <c r="C12" s="445"/>
      <c r="D12" s="176" t="str">
        <f>'Lista projektów'!$F$22</f>
        <v>Styczeń</v>
      </c>
      <c r="E12" s="177">
        <f>'Lista projektów'!G22</f>
        <v>2014</v>
      </c>
      <c r="F12" s="89" t="s">
        <v>38</v>
      </c>
      <c r="G12" s="90" t="s">
        <v>38</v>
      </c>
      <c r="H12" s="91" t="s">
        <v>38</v>
      </c>
      <c r="I12" s="92" t="s">
        <v>38</v>
      </c>
      <c r="J12" s="90" t="s">
        <v>38</v>
      </c>
      <c r="K12" s="90" t="str">
        <f>J12</f>
        <v>Budżet</v>
      </c>
      <c r="L12" s="90" t="str">
        <f aca="true" t="shared" si="0" ref="L12:V12">K12</f>
        <v>Budżet</v>
      </c>
      <c r="M12" s="92" t="str">
        <f t="shared" si="0"/>
        <v>Budżet</v>
      </c>
      <c r="N12" s="90" t="str">
        <f t="shared" si="0"/>
        <v>Budżet</v>
      </c>
      <c r="O12" s="90" t="str">
        <f t="shared" si="0"/>
        <v>Budżet</v>
      </c>
      <c r="P12" s="90" t="str">
        <f t="shared" si="0"/>
        <v>Budżet</v>
      </c>
      <c r="Q12" s="92" t="str">
        <f t="shared" si="0"/>
        <v>Budżet</v>
      </c>
      <c r="R12" s="90" t="str">
        <f t="shared" si="0"/>
        <v>Budżet</v>
      </c>
      <c r="S12" s="90" t="str">
        <f t="shared" si="0"/>
        <v>Budżet</v>
      </c>
      <c r="T12" s="90" t="str">
        <f t="shared" si="0"/>
        <v>Budżet</v>
      </c>
      <c r="U12" s="93" t="str">
        <f>T12</f>
        <v>Budżet</v>
      </c>
      <c r="V12" s="94" t="str">
        <f t="shared" si="0"/>
        <v>Budżet</v>
      </c>
      <c r="W12" s="36"/>
      <c r="X12" s="97" t="s">
        <v>43</v>
      </c>
      <c r="Y12" s="98" t="s">
        <v>43</v>
      </c>
      <c r="Z12" s="99" t="s">
        <v>43</v>
      </c>
      <c r="AA12" s="100" t="s">
        <v>43</v>
      </c>
      <c r="AB12" s="98" t="s">
        <v>43</v>
      </c>
      <c r="AC12" s="98" t="str">
        <f aca="true" t="shared" si="1" ref="AC12:AM12">AB12</f>
        <v>Realizacja</v>
      </c>
      <c r="AD12" s="98" t="str">
        <f t="shared" si="1"/>
        <v>Realizacja</v>
      </c>
      <c r="AE12" s="100" t="str">
        <f t="shared" si="1"/>
        <v>Realizacja</v>
      </c>
      <c r="AF12" s="98" t="str">
        <f t="shared" si="1"/>
        <v>Realizacja</v>
      </c>
      <c r="AG12" s="98" t="str">
        <f t="shared" si="1"/>
        <v>Realizacja</v>
      </c>
      <c r="AH12" s="98" t="str">
        <f t="shared" si="1"/>
        <v>Realizacja</v>
      </c>
      <c r="AI12" s="100" t="str">
        <f t="shared" si="1"/>
        <v>Realizacja</v>
      </c>
      <c r="AJ12" s="98" t="str">
        <f t="shared" si="1"/>
        <v>Realizacja</v>
      </c>
      <c r="AK12" s="98" t="str">
        <f t="shared" si="1"/>
        <v>Realizacja</v>
      </c>
      <c r="AL12" s="98" t="str">
        <f t="shared" si="1"/>
        <v>Realizacja</v>
      </c>
      <c r="AM12" s="101" t="str">
        <f t="shared" si="1"/>
        <v>Realizacja</v>
      </c>
      <c r="AN12" s="96" t="s">
        <v>43</v>
      </c>
      <c r="AO12" s="36"/>
      <c r="AP12" s="422" t="s">
        <v>109</v>
      </c>
      <c r="AQ12" s="36"/>
      <c r="AR12" s="425" t="s">
        <v>110</v>
      </c>
      <c r="AS12" s="426"/>
      <c r="AT12" s="427"/>
      <c r="AU12" s="433" t="s">
        <v>112</v>
      </c>
    </row>
    <row r="13" spans="2:47" ht="15" customHeight="1">
      <c r="B13" s="444" t="s">
        <v>17</v>
      </c>
      <c r="C13" s="445"/>
      <c r="D13" s="176" t="str">
        <f>'Lista projektów'!I22</f>
        <v>Grudzień</v>
      </c>
      <c r="E13" s="177">
        <f>'Lista projektów'!J22</f>
        <v>2016</v>
      </c>
      <c r="F13" s="102"/>
      <c r="G13" s="103"/>
      <c r="H13" s="104"/>
      <c r="I13" s="105"/>
      <c r="J13" s="103"/>
      <c r="K13" s="103"/>
      <c r="L13" s="103"/>
      <c r="M13" s="105"/>
      <c r="N13" s="103"/>
      <c r="O13" s="103"/>
      <c r="P13" s="103"/>
      <c r="Q13" s="105"/>
      <c r="R13" s="103"/>
      <c r="S13" s="103"/>
      <c r="T13" s="103"/>
      <c r="U13" s="106"/>
      <c r="V13" s="107"/>
      <c r="W13" s="36"/>
      <c r="X13" s="108"/>
      <c r="Y13" s="109"/>
      <c r="Z13" s="110"/>
      <c r="AA13" s="111"/>
      <c r="AB13" s="109"/>
      <c r="AC13" s="109"/>
      <c r="AD13" s="109"/>
      <c r="AE13" s="111"/>
      <c r="AF13" s="109"/>
      <c r="AG13" s="109"/>
      <c r="AH13" s="109"/>
      <c r="AI13" s="111"/>
      <c r="AJ13" s="109"/>
      <c r="AK13" s="109"/>
      <c r="AL13" s="109"/>
      <c r="AM13" s="113"/>
      <c r="AN13" s="112"/>
      <c r="AO13" s="36"/>
      <c r="AP13" s="423"/>
      <c r="AQ13" s="36"/>
      <c r="AR13" s="435" t="s">
        <v>114</v>
      </c>
      <c r="AS13" s="430" t="s">
        <v>111</v>
      </c>
      <c r="AT13" s="428" t="s">
        <v>113</v>
      </c>
      <c r="AU13" s="434"/>
    </row>
    <row r="14" spans="1:47" s="43" customFormat="1" ht="15" customHeight="1">
      <c r="A14" s="87"/>
      <c r="B14" s="444" t="s">
        <v>44</v>
      </c>
      <c r="C14" s="445"/>
      <c r="D14" s="461" t="str">
        <f>'Lista projektów'!D22</f>
        <v>Kazimierz Wyrzykowski</v>
      </c>
      <c r="E14" s="462"/>
      <c r="F14" s="74">
        <f>E12</f>
        <v>2014</v>
      </c>
      <c r="G14" s="72">
        <f>F14</f>
        <v>2014</v>
      </c>
      <c r="H14" s="73">
        <f>G14</f>
        <v>2014</v>
      </c>
      <c r="I14" s="75">
        <f aca="true" t="shared" si="2" ref="I14:V14">H14</f>
        <v>2014</v>
      </c>
      <c r="J14" s="74">
        <f t="shared" si="2"/>
        <v>2014</v>
      </c>
      <c r="K14" s="72">
        <f t="shared" si="2"/>
        <v>2014</v>
      </c>
      <c r="L14" s="72">
        <f t="shared" si="2"/>
        <v>2014</v>
      </c>
      <c r="M14" s="75">
        <f t="shared" si="2"/>
        <v>2014</v>
      </c>
      <c r="N14" s="72">
        <f t="shared" si="2"/>
        <v>2014</v>
      </c>
      <c r="O14" s="72">
        <f t="shared" si="2"/>
        <v>2014</v>
      </c>
      <c r="P14" s="72">
        <f t="shared" si="2"/>
        <v>2014</v>
      </c>
      <c r="Q14" s="75">
        <f t="shared" si="2"/>
        <v>2014</v>
      </c>
      <c r="R14" s="72">
        <f t="shared" si="2"/>
        <v>2014</v>
      </c>
      <c r="S14" s="72">
        <f t="shared" si="2"/>
        <v>2014</v>
      </c>
      <c r="T14" s="72">
        <f t="shared" si="2"/>
        <v>2014</v>
      </c>
      <c r="U14" s="76">
        <f>T14</f>
        <v>2014</v>
      </c>
      <c r="V14" s="180">
        <f t="shared" si="2"/>
        <v>2014</v>
      </c>
      <c r="W14" s="36"/>
      <c r="X14" s="71">
        <f>E12</f>
        <v>2014</v>
      </c>
      <c r="Y14" s="72">
        <f aca="true" t="shared" si="3" ref="Y14:AN14">X14</f>
        <v>2014</v>
      </c>
      <c r="Z14" s="73">
        <f t="shared" si="3"/>
        <v>2014</v>
      </c>
      <c r="AA14" s="75">
        <f t="shared" si="3"/>
        <v>2014</v>
      </c>
      <c r="AB14" s="74">
        <f t="shared" si="3"/>
        <v>2014</v>
      </c>
      <c r="AC14" s="72">
        <f t="shared" si="3"/>
        <v>2014</v>
      </c>
      <c r="AD14" s="72">
        <f t="shared" si="3"/>
        <v>2014</v>
      </c>
      <c r="AE14" s="75">
        <f t="shared" si="3"/>
        <v>2014</v>
      </c>
      <c r="AF14" s="72">
        <f t="shared" si="3"/>
        <v>2014</v>
      </c>
      <c r="AG14" s="72">
        <f t="shared" si="3"/>
        <v>2014</v>
      </c>
      <c r="AH14" s="72">
        <f t="shared" si="3"/>
        <v>2014</v>
      </c>
      <c r="AI14" s="75">
        <f t="shared" si="3"/>
        <v>2014</v>
      </c>
      <c r="AJ14" s="72">
        <f t="shared" si="3"/>
        <v>2014</v>
      </c>
      <c r="AK14" s="72">
        <f t="shared" si="3"/>
        <v>2014</v>
      </c>
      <c r="AL14" s="72">
        <f t="shared" si="3"/>
        <v>2014</v>
      </c>
      <c r="AM14" s="76">
        <f t="shared" si="3"/>
        <v>2014</v>
      </c>
      <c r="AN14" s="180">
        <f t="shared" si="3"/>
        <v>2014</v>
      </c>
      <c r="AO14" s="36"/>
      <c r="AP14" s="423"/>
      <c r="AQ14" s="36"/>
      <c r="AR14" s="436"/>
      <c r="AS14" s="431"/>
      <c r="AT14" s="429"/>
      <c r="AU14" s="434"/>
    </row>
    <row r="15" spans="1:47" s="44" customFormat="1" ht="15" customHeight="1" thickBot="1">
      <c r="A15" s="88"/>
      <c r="B15" s="444" t="str">
        <f>'Lista projektów'!Z7</f>
        <v>Czy projekt został zakończony?</v>
      </c>
      <c r="C15" s="445"/>
      <c r="D15" s="187" t="s">
        <v>36</v>
      </c>
      <c r="E15" s="79"/>
      <c r="F15" s="13" t="s">
        <v>1</v>
      </c>
      <c r="G15" s="14" t="s">
        <v>2</v>
      </c>
      <c r="H15" s="18" t="s">
        <v>3</v>
      </c>
      <c r="I15" s="56" t="s">
        <v>39</v>
      </c>
      <c r="J15" s="55" t="s">
        <v>4</v>
      </c>
      <c r="K15" s="14" t="s">
        <v>5</v>
      </c>
      <c r="L15" s="14" t="s">
        <v>6</v>
      </c>
      <c r="M15" s="56" t="s">
        <v>42</v>
      </c>
      <c r="N15" s="14" t="s">
        <v>7</v>
      </c>
      <c r="O15" s="14" t="s">
        <v>8</v>
      </c>
      <c r="P15" s="14" t="s">
        <v>9</v>
      </c>
      <c r="Q15" s="56" t="s">
        <v>41</v>
      </c>
      <c r="R15" s="14" t="s">
        <v>10</v>
      </c>
      <c r="S15" s="14" t="s">
        <v>11</v>
      </c>
      <c r="T15" s="15" t="s">
        <v>12</v>
      </c>
      <c r="U15" s="77" t="s">
        <v>40</v>
      </c>
      <c r="V15" s="181" t="s">
        <v>13</v>
      </c>
      <c r="W15" s="36"/>
      <c r="X15" s="13" t="s">
        <v>1</v>
      </c>
      <c r="Y15" s="14" t="s">
        <v>2</v>
      </c>
      <c r="Z15" s="18" t="s">
        <v>3</v>
      </c>
      <c r="AA15" s="56" t="s">
        <v>39</v>
      </c>
      <c r="AB15" s="55" t="s">
        <v>4</v>
      </c>
      <c r="AC15" s="14" t="s">
        <v>5</v>
      </c>
      <c r="AD15" s="14" t="s">
        <v>6</v>
      </c>
      <c r="AE15" s="56" t="s">
        <v>42</v>
      </c>
      <c r="AF15" s="14" t="s">
        <v>7</v>
      </c>
      <c r="AG15" s="14" t="s">
        <v>8</v>
      </c>
      <c r="AH15" s="14" t="s">
        <v>9</v>
      </c>
      <c r="AI15" s="56" t="s">
        <v>41</v>
      </c>
      <c r="AJ15" s="14" t="s">
        <v>10</v>
      </c>
      <c r="AK15" s="14" t="s">
        <v>11</v>
      </c>
      <c r="AL15" s="15" t="s">
        <v>12</v>
      </c>
      <c r="AM15" s="77" t="s">
        <v>40</v>
      </c>
      <c r="AN15" s="181" t="s">
        <v>13</v>
      </c>
      <c r="AO15" s="36"/>
      <c r="AP15" s="424"/>
      <c r="AQ15" s="36"/>
      <c r="AR15" s="437"/>
      <c r="AS15" s="432"/>
      <c r="AT15" s="221" t="s">
        <v>13</v>
      </c>
      <c r="AU15" s="220"/>
    </row>
    <row r="16" spans="2:43" ht="4.5" customHeight="1" thickBot="1">
      <c r="B16" s="45"/>
      <c r="C16" s="45"/>
      <c r="D16" s="45"/>
      <c r="E16" s="45"/>
      <c r="W16" s="36"/>
      <c r="AO16" s="36"/>
      <c r="AQ16" s="36"/>
    </row>
    <row r="17" spans="2:47" ht="14.25" thickTop="1">
      <c r="B17" s="49" t="s">
        <v>14</v>
      </c>
      <c r="C17" s="50"/>
      <c r="D17" s="50"/>
      <c r="E17" s="50"/>
      <c r="F17" s="9"/>
      <c r="G17" s="10"/>
      <c r="H17" s="10"/>
      <c r="I17" s="62"/>
      <c r="J17" s="10"/>
      <c r="K17" s="10"/>
      <c r="L17" s="10"/>
      <c r="M17" s="62"/>
      <c r="N17" s="10"/>
      <c r="O17" s="10"/>
      <c r="P17" s="10"/>
      <c r="Q17" s="62"/>
      <c r="R17" s="10"/>
      <c r="S17" s="10"/>
      <c r="T17" s="10"/>
      <c r="U17" s="78"/>
      <c r="V17" s="184"/>
      <c r="W17" s="36"/>
      <c r="X17" s="9"/>
      <c r="Y17" s="10"/>
      <c r="Z17" s="10"/>
      <c r="AA17" s="62"/>
      <c r="AB17" s="10"/>
      <c r="AC17" s="10"/>
      <c r="AD17" s="10"/>
      <c r="AE17" s="62"/>
      <c r="AF17" s="10"/>
      <c r="AG17" s="10"/>
      <c r="AH17" s="10"/>
      <c r="AI17" s="62"/>
      <c r="AJ17" s="10"/>
      <c r="AK17" s="10"/>
      <c r="AL17" s="10"/>
      <c r="AM17" s="78"/>
      <c r="AN17" s="184"/>
      <c r="AO17" s="36"/>
      <c r="AP17" s="211"/>
      <c r="AQ17" s="36"/>
      <c r="AR17" s="222"/>
      <c r="AS17" s="223"/>
      <c r="AT17" s="218"/>
      <c r="AU17" s="208">
        <f aca="true" t="shared" si="4" ref="AU17:AU36">IF(AR17&lt;0,"Brak przychodów !!!",IF(AS17&gt;0,"Wyższe przychody !!!",""))</f>
      </c>
    </row>
    <row r="18" spans="2:47" ht="13.5">
      <c r="B18" s="438" t="s">
        <v>180</v>
      </c>
      <c r="C18" s="439"/>
      <c r="D18" s="439"/>
      <c r="E18" s="440"/>
      <c r="F18" s="7"/>
      <c r="G18" s="7"/>
      <c r="H18" s="24"/>
      <c r="I18" s="69">
        <f>SUM(F18:H18)</f>
        <v>0</v>
      </c>
      <c r="J18" s="57"/>
      <c r="K18" s="7"/>
      <c r="L18" s="7"/>
      <c r="M18" s="69">
        <f>SUM(J18:L18)</f>
        <v>0</v>
      </c>
      <c r="N18" s="7"/>
      <c r="O18" s="7"/>
      <c r="P18" s="7">
        <v>50000</v>
      </c>
      <c r="Q18" s="69">
        <f>SUM(N18:P18)</f>
        <v>50000</v>
      </c>
      <c r="R18" s="7"/>
      <c r="S18" s="7"/>
      <c r="T18" s="24"/>
      <c r="U18" s="69">
        <f>SUM(R18:T18)</f>
        <v>0</v>
      </c>
      <c r="V18" s="182">
        <f aca="true" t="shared" si="5" ref="V18:V23">U18+Q18+M18+I18</f>
        <v>50000</v>
      </c>
      <c r="W18" s="38"/>
      <c r="X18" s="7"/>
      <c r="Y18" s="7"/>
      <c r="Z18" s="24"/>
      <c r="AA18" s="69">
        <f>SUM(X18:Z18)</f>
        <v>0</v>
      </c>
      <c r="AB18" s="57"/>
      <c r="AC18" s="7"/>
      <c r="AD18" s="7"/>
      <c r="AE18" s="69">
        <f>SUM(AB18:AD18)</f>
        <v>0</v>
      </c>
      <c r="AF18" s="7"/>
      <c r="AG18" s="7"/>
      <c r="AH18" s="7">
        <v>50000</v>
      </c>
      <c r="AI18" s="69">
        <f>SUM(AF18:AH18)</f>
        <v>50000</v>
      </c>
      <c r="AJ18" s="7"/>
      <c r="AK18" s="7"/>
      <c r="AL18" s="24"/>
      <c r="AM18" s="69">
        <f>SUM(AJ18:AL18)</f>
        <v>0</v>
      </c>
      <c r="AN18" s="182">
        <f aca="true" t="shared" si="6" ref="AN18:AN23">AM18+AI18+AE18+AA18</f>
        <v>50000</v>
      </c>
      <c r="AO18" s="38"/>
      <c r="AP18" s="212">
        <f>IF(T18=0,0,AN18/V18)</f>
        <v>0</v>
      </c>
      <c r="AQ18" s="38"/>
      <c r="AR18" s="224">
        <f>IF(AT18&lt;0,AT18,0)</f>
        <v>0</v>
      </c>
      <c r="AS18" s="225">
        <f>IF(AT18&gt;0,AT18,0)</f>
        <v>0</v>
      </c>
      <c r="AT18" s="204">
        <f>AN18-V18</f>
        <v>0</v>
      </c>
      <c r="AU18" s="290">
        <f t="shared" si="4"/>
      </c>
    </row>
    <row r="19" spans="2:47" ht="13.5">
      <c r="B19" s="438" t="s">
        <v>180</v>
      </c>
      <c r="C19" s="439"/>
      <c r="D19" s="439"/>
      <c r="E19" s="440"/>
      <c r="F19" s="7">
        <v>500</v>
      </c>
      <c r="G19" s="7">
        <v>500</v>
      </c>
      <c r="H19" s="24">
        <v>500</v>
      </c>
      <c r="I19" s="69">
        <f>SUM(F19:H19)</f>
        <v>1500</v>
      </c>
      <c r="J19" s="57">
        <v>500</v>
      </c>
      <c r="K19" s="7">
        <v>500</v>
      </c>
      <c r="L19" s="7">
        <v>500</v>
      </c>
      <c r="M19" s="69">
        <f>SUM(J19:L19)</f>
        <v>1500</v>
      </c>
      <c r="N19" s="7">
        <v>500</v>
      </c>
      <c r="O19" s="7">
        <v>500</v>
      </c>
      <c r="P19" s="7">
        <v>500</v>
      </c>
      <c r="Q19" s="69">
        <f>SUM(N19:P19)</f>
        <v>1500</v>
      </c>
      <c r="R19" s="7">
        <v>500</v>
      </c>
      <c r="S19" s="7">
        <v>500</v>
      </c>
      <c r="T19" s="24">
        <v>500</v>
      </c>
      <c r="U19" s="69">
        <f>SUM(R19:T19)</f>
        <v>1500</v>
      </c>
      <c r="V19" s="182">
        <f t="shared" si="5"/>
        <v>6000</v>
      </c>
      <c r="W19" s="38"/>
      <c r="X19" s="7">
        <v>480</v>
      </c>
      <c r="Y19" s="7">
        <v>480</v>
      </c>
      <c r="Z19" s="24">
        <v>480</v>
      </c>
      <c r="AA19" s="69">
        <f>SUM(X19:Z19)</f>
        <v>1440</v>
      </c>
      <c r="AB19" s="57">
        <v>480</v>
      </c>
      <c r="AC19" s="7">
        <v>480</v>
      </c>
      <c r="AD19" s="7">
        <v>480</v>
      </c>
      <c r="AE19" s="69">
        <f>SUM(AB19:AD19)</f>
        <v>1440</v>
      </c>
      <c r="AF19" s="7">
        <v>480</v>
      </c>
      <c r="AG19" s="7">
        <v>480</v>
      </c>
      <c r="AH19" s="7">
        <v>480</v>
      </c>
      <c r="AI19" s="69">
        <f>SUM(AF19:AH19)</f>
        <v>1440</v>
      </c>
      <c r="AJ19" s="7">
        <v>480</v>
      </c>
      <c r="AK19" s="7">
        <v>480</v>
      </c>
      <c r="AL19" s="24">
        <v>480</v>
      </c>
      <c r="AM19" s="69">
        <f>SUM(AJ19:AL19)</f>
        <v>1440</v>
      </c>
      <c r="AN19" s="182">
        <f t="shared" si="6"/>
        <v>5760</v>
      </c>
      <c r="AO19" s="38"/>
      <c r="AP19" s="212">
        <f aca="true" t="shared" si="7" ref="AP19:AP36">IF(T19=0,0,AN19/V19)</f>
        <v>0.96</v>
      </c>
      <c r="AQ19" s="38"/>
      <c r="AR19" s="224">
        <f aca="true" t="shared" si="8" ref="AR19:AR36">IF(AT19&lt;0,AT19,0)</f>
        <v>-240</v>
      </c>
      <c r="AS19" s="225">
        <f aca="true" t="shared" si="9" ref="AS19:AS36">IF(AT19&gt;0,AT19,0)</f>
        <v>0</v>
      </c>
      <c r="AT19" s="204">
        <f aca="true" t="shared" si="10" ref="AT19:AT36">AN19-V19</f>
        <v>-240</v>
      </c>
      <c r="AU19" s="290" t="str">
        <f t="shared" si="4"/>
        <v>Brak przychodów !!!</v>
      </c>
    </row>
    <row r="20" spans="2:47" ht="15" customHeight="1" thickBot="1">
      <c r="B20" s="452" t="s">
        <v>180</v>
      </c>
      <c r="C20" s="453"/>
      <c r="D20" s="453"/>
      <c r="E20" s="454"/>
      <c r="F20" s="16"/>
      <c r="G20" s="16"/>
      <c r="H20" s="25"/>
      <c r="I20" s="246">
        <f>SUM(F20:H20)</f>
        <v>0</v>
      </c>
      <c r="J20" s="58"/>
      <c r="K20" s="16"/>
      <c r="L20" s="16"/>
      <c r="M20" s="246">
        <f>SUM(J20:L20)</f>
        <v>0</v>
      </c>
      <c r="N20" s="16"/>
      <c r="O20" s="16"/>
      <c r="P20" s="16"/>
      <c r="Q20" s="246">
        <f>SUM(N20:P20)</f>
        <v>0</v>
      </c>
      <c r="R20" s="16"/>
      <c r="S20" s="16"/>
      <c r="T20" s="25"/>
      <c r="U20" s="246">
        <f>SUM(R20:T20)</f>
        <v>0</v>
      </c>
      <c r="V20" s="247">
        <f t="shared" si="5"/>
        <v>0</v>
      </c>
      <c r="W20" s="38"/>
      <c r="X20" s="16"/>
      <c r="Y20" s="16"/>
      <c r="Z20" s="25"/>
      <c r="AA20" s="246">
        <f>SUM(X20:Z20)</f>
        <v>0</v>
      </c>
      <c r="AB20" s="58"/>
      <c r="AC20" s="16"/>
      <c r="AD20" s="16"/>
      <c r="AE20" s="246">
        <f>SUM(AB20:AD20)</f>
        <v>0</v>
      </c>
      <c r="AF20" s="16"/>
      <c r="AG20" s="16"/>
      <c r="AH20" s="16"/>
      <c r="AI20" s="246">
        <f>SUM(AF20:AH20)</f>
        <v>0</v>
      </c>
      <c r="AJ20" s="16"/>
      <c r="AK20" s="16">
        <v>3000</v>
      </c>
      <c r="AL20" s="25"/>
      <c r="AM20" s="246">
        <f>SUM(AJ20:AL20)</f>
        <v>3000</v>
      </c>
      <c r="AN20" s="247">
        <f t="shared" si="6"/>
        <v>3000</v>
      </c>
      <c r="AO20" s="38"/>
      <c r="AP20" s="248">
        <f t="shared" si="7"/>
        <v>0</v>
      </c>
      <c r="AQ20" s="38"/>
      <c r="AR20" s="249">
        <f t="shared" si="8"/>
        <v>0</v>
      </c>
      <c r="AS20" s="250">
        <f t="shared" si="9"/>
        <v>3000</v>
      </c>
      <c r="AT20" s="251">
        <f t="shared" si="10"/>
        <v>3000</v>
      </c>
      <c r="AU20" s="291" t="str">
        <f t="shared" si="4"/>
        <v>Wyższe przychody !!!</v>
      </c>
    </row>
    <row r="21" spans="1:47" s="263" customFormat="1" ht="20.25" customHeight="1" thickBot="1">
      <c r="A21" s="252"/>
      <c r="B21" s="449" t="s">
        <v>181</v>
      </c>
      <c r="C21" s="450"/>
      <c r="D21" s="450"/>
      <c r="E21" s="451"/>
      <c r="F21" s="253">
        <f>SUM(F18:F20)</f>
        <v>500</v>
      </c>
      <c r="G21" s="253">
        <f aca="true" t="shared" si="11" ref="G21:V21">SUM(G18:G20)</f>
        <v>500</v>
      </c>
      <c r="H21" s="254">
        <f t="shared" si="11"/>
        <v>500</v>
      </c>
      <c r="I21" s="255">
        <f t="shared" si="11"/>
        <v>1500</v>
      </c>
      <c r="J21" s="256">
        <f t="shared" si="11"/>
        <v>500</v>
      </c>
      <c r="K21" s="253">
        <f t="shared" si="11"/>
        <v>500</v>
      </c>
      <c r="L21" s="253">
        <f t="shared" si="11"/>
        <v>500</v>
      </c>
      <c r="M21" s="255">
        <f t="shared" si="11"/>
        <v>1500</v>
      </c>
      <c r="N21" s="253">
        <f t="shared" si="11"/>
        <v>500</v>
      </c>
      <c r="O21" s="253">
        <f t="shared" si="11"/>
        <v>500</v>
      </c>
      <c r="P21" s="253">
        <f t="shared" si="11"/>
        <v>50500</v>
      </c>
      <c r="Q21" s="255">
        <f t="shared" si="11"/>
        <v>51500</v>
      </c>
      <c r="R21" s="253">
        <f t="shared" si="11"/>
        <v>500</v>
      </c>
      <c r="S21" s="253">
        <f t="shared" si="11"/>
        <v>500</v>
      </c>
      <c r="T21" s="254">
        <f t="shared" si="11"/>
        <v>500</v>
      </c>
      <c r="U21" s="255">
        <f t="shared" si="11"/>
        <v>1500</v>
      </c>
      <c r="V21" s="257">
        <f t="shared" si="11"/>
        <v>56000</v>
      </c>
      <c r="W21" s="38"/>
      <c r="X21" s="253">
        <f>SUM(X18:X20)</f>
        <v>480</v>
      </c>
      <c r="Y21" s="253">
        <f aca="true" t="shared" si="12" ref="Y21:AN21">SUM(Y18:Y20)</f>
        <v>480</v>
      </c>
      <c r="Z21" s="254">
        <f t="shared" si="12"/>
        <v>480</v>
      </c>
      <c r="AA21" s="255">
        <f t="shared" si="12"/>
        <v>1440</v>
      </c>
      <c r="AB21" s="256">
        <f t="shared" si="12"/>
        <v>480</v>
      </c>
      <c r="AC21" s="253">
        <f t="shared" si="12"/>
        <v>480</v>
      </c>
      <c r="AD21" s="253">
        <f t="shared" si="12"/>
        <v>480</v>
      </c>
      <c r="AE21" s="255">
        <f t="shared" si="12"/>
        <v>1440</v>
      </c>
      <c r="AF21" s="253">
        <f t="shared" si="12"/>
        <v>480</v>
      </c>
      <c r="AG21" s="253">
        <f t="shared" si="12"/>
        <v>480</v>
      </c>
      <c r="AH21" s="253">
        <f t="shared" si="12"/>
        <v>50480</v>
      </c>
      <c r="AI21" s="255">
        <f t="shared" si="12"/>
        <v>51440</v>
      </c>
      <c r="AJ21" s="253">
        <f t="shared" si="12"/>
        <v>480</v>
      </c>
      <c r="AK21" s="253">
        <f t="shared" si="12"/>
        <v>3480</v>
      </c>
      <c r="AL21" s="254">
        <f t="shared" si="12"/>
        <v>480</v>
      </c>
      <c r="AM21" s="255">
        <f t="shared" si="12"/>
        <v>4440</v>
      </c>
      <c r="AN21" s="257">
        <f t="shared" si="12"/>
        <v>58760</v>
      </c>
      <c r="AO21" s="258"/>
      <c r="AP21" s="259">
        <f t="shared" si="7"/>
        <v>1.0492857142857144</v>
      </c>
      <c r="AQ21" s="38"/>
      <c r="AR21" s="260">
        <f t="shared" si="8"/>
        <v>0</v>
      </c>
      <c r="AS21" s="261">
        <f t="shared" si="9"/>
        <v>2760</v>
      </c>
      <c r="AT21" s="262">
        <f t="shared" si="10"/>
        <v>2760</v>
      </c>
      <c r="AU21" s="292" t="str">
        <f t="shared" si="4"/>
        <v>Wyższe przychody !!!</v>
      </c>
    </row>
    <row r="22" spans="2:47" ht="15" customHeight="1">
      <c r="B22" s="455" t="s">
        <v>180</v>
      </c>
      <c r="C22" s="456"/>
      <c r="D22" s="456"/>
      <c r="E22" s="457"/>
      <c r="F22" s="264"/>
      <c r="G22" s="264"/>
      <c r="H22" s="265"/>
      <c r="I22" s="266">
        <f>SUM(F22:H22)</f>
        <v>0</v>
      </c>
      <c r="J22" s="267"/>
      <c r="K22" s="264"/>
      <c r="L22" s="264"/>
      <c r="M22" s="266">
        <f>SUM(J22:L22)</f>
        <v>0</v>
      </c>
      <c r="N22" s="264"/>
      <c r="O22" s="264"/>
      <c r="P22" s="264"/>
      <c r="Q22" s="266">
        <f>SUM(N22:P22)</f>
        <v>0</v>
      </c>
      <c r="R22" s="264"/>
      <c r="S22" s="264"/>
      <c r="T22" s="265"/>
      <c r="U22" s="266">
        <f>SUM(R22:T22)</f>
        <v>0</v>
      </c>
      <c r="V22" s="185">
        <f t="shared" si="5"/>
        <v>0</v>
      </c>
      <c r="W22" s="36"/>
      <c r="X22" s="264"/>
      <c r="Y22" s="264"/>
      <c r="Z22" s="265"/>
      <c r="AA22" s="266">
        <f>SUM(X22:Z22)</f>
        <v>0</v>
      </c>
      <c r="AB22" s="267"/>
      <c r="AC22" s="264"/>
      <c r="AD22" s="264"/>
      <c r="AE22" s="266">
        <f>SUM(AB22:AD22)</f>
        <v>0</v>
      </c>
      <c r="AF22" s="264"/>
      <c r="AG22" s="264"/>
      <c r="AH22" s="264"/>
      <c r="AI22" s="266">
        <f>SUM(AF22:AH22)</f>
        <v>0</v>
      </c>
      <c r="AJ22" s="264"/>
      <c r="AK22" s="264"/>
      <c r="AL22" s="265">
        <v>5000</v>
      </c>
      <c r="AM22" s="266">
        <f>SUM(AJ22:AL22)</f>
        <v>5000</v>
      </c>
      <c r="AN22" s="185">
        <f t="shared" si="6"/>
        <v>5000</v>
      </c>
      <c r="AO22" s="36"/>
      <c r="AP22" s="268">
        <f t="shared" si="7"/>
        <v>0</v>
      </c>
      <c r="AQ22" s="36"/>
      <c r="AR22" s="269">
        <f t="shared" si="8"/>
        <v>0</v>
      </c>
      <c r="AS22" s="270">
        <f t="shared" si="9"/>
        <v>5000</v>
      </c>
      <c r="AT22" s="271">
        <f t="shared" si="10"/>
        <v>5000</v>
      </c>
      <c r="AU22" s="272" t="str">
        <f t="shared" si="4"/>
        <v>Wyższe przychody !!!</v>
      </c>
    </row>
    <row r="23" spans="2:47" ht="13.5">
      <c r="B23" s="419" t="s">
        <v>180</v>
      </c>
      <c r="C23" s="420"/>
      <c r="D23" s="420"/>
      <c r="E23" s="421"/>
      <c r="F23" s="7"/>
      <c r="G23" s="7"/>
      <c r="H23" s="24"/>
      <c r="I23" s="69">
        <f>SUM(F23:H23)</f>
        <v>0</v>
      </c>
      <c r="J23" s="57"/>
      <c r="K23" s="7"/>
      <c r="L23" s="7"/>
      <c r="M23" s="69">
        <f>SUM(J23:L23)</f>
        <v>0</v>
      </c>
      <c r="N23" s="7"/>
      <c r="O23" s="7"/>
      <c r="P23" s="7"/>
      <c r="Q23" s="69">
        <f>SUM(N23:P23)</f>
        <v>0</v>
      </c>
      <c r="R23" s="7"/>
      <c r="S23" s="7"/>
      <c r="T23" s="24"/>
      <c r="U23" s="69">
        <f>SUM(R23:T23)</f>
        <v>0</v>
      </c>
      <c r="V23" s="182">
        <f t="shared" si="5"/>
        <v>0</v>
      </c>
      <c r="W23" s="36"/>
      <c r="X23" s="7"/>
      <c r="Y23" s="7"/>
      <c r="Z23" s="24"/>
      <c r="AA23" s="69">
        <f>SUM(X23:Z23)</f>
        <v>0</v>
      </c>
      <c r="AB23" s="57"/>
      <c r="AC23" s="7"/>
      <c r="AD23" s="7"/>
      <c r="AE23" s="69">
        <f>SUM(AB23:AD23)</f>
        <v>0</v>
      </c>
      <c r="AF23" s="7"/>
      <c r="AG23" s="7"/>
      <c r="AH23" s="7"/>
      <c r="AI23" s="69">
        <f>SUM(AF23:AH23)</f>
        <v>0</v>
      </c>
      <c r="AJ23" s="7"/>
      <c r="AK23" s="7"/>
      <c r="AL23" s="24">
        <v>400</v>
      </c>
      <c r="AM23" s="69">
        <f>SUM(AJ23:AL23)</f>
        <v>400</v>
      </c>
      <c r="AN23" s="182">
        <f t="shared" si="6"/>
        <v>400</v>
      </c>
      <c r="AO23" s="36"/>
      <c r="AP23" s="212">
        <f t="shared" si="7"/>
        <v>0</v>
      </c>
      <c r="AQ23" s="36"/>
      <c r="AR23" s="224">
        <f t="shared" si="8"/>
        <v>0</v>
      </c>
      <c r="AS23" s="225">
        <f t="shared" si="9"/>
        <v>400</v>
      </c>
      <c r="AT23" s="204">
        <f t="shared" si="10"/>
        <v>400</v>
      </c>
      <c r="AU23" s="206" t="str">
        <f t="shared" si="4"/>
        <v>Wyższe przychody !!!</v>
      </c>
    </row>
    <row r="24" spans="2:47" ht="14.25" thickBot="1">
      <c r="B24" s="419" t="s">
        <v>180</v>
      </c>
      <c r="C24" s="420"/>
      <c r="D24" s="420"/>
      <c r="E24" s="421"/>
      <c r="F24" s="7"/>
      <c r="G24" s="7"/>
      <c r="H24" s="24"/>
      <c r="I24" s="69">
        <f>SUM(F24:H24)</f>
        <v>0</v>
      </c>
      <c r="J24" s="57"/>
      <c r="K24" s="7"/>
      <c r="L24" s="7"/>
      <c r="M24" s="69">
        <f>SUM(J24:L24)</f>
        <v>0</v>
      </c>
      <c r="N24" s="7"/>
      <c r="O24" s="7"/>
      <c r="P24" s="7"/>
      <c r="Q24" s="69">
        <f>SUM(N24:P24)</f>
        <v>0</v>
      </c>
      <c r="R24" s="7"/>
      <c r="S24" s="7"/>
      <c r="T24" s="24"/>
      <c r="U24" s="69">
        <f>SUM(R24:T24)</f>
        <v>0</v>
      </c>
      <c r="V24" s="182">
        <f>U24+Q24+M24+I24</f>
        <v>0</v>
      </c>
      <c r="W24" s="36"/>
      <c r="X24" s="7"/>
      <c r="Y24" s="7"/>
      <c r="Z24" s="24"/>
      <c r="AA24" s="69">
        <f>SUM(X24:Z24)</f>
        <v>0</v>
      </c>
      <c r="AB24" s="57"/>
      <c r="AC24" s="7"/>
      <c r="AD24" s="7"/>
      <c r="AE24" s="69">
        <f>SUM(AB24:AD24)</f>
        <v>0</v>
      </c>
      <c r="AF24" s="7"/>
      <c r="AG24" s="7"/>
      <c r="AH24" s="7"/>
      <c r="AI24" s="69">
        <f>SUM(AF24:AH24)</f>
        <v>0</v>
      </c>
      <c r="AJ24" s="7"/>
      <c r="AK24" s="7"/>
      <c r="AL24" s="24"/>
      <c r="AM24" s="69">
        <f>SUM(AJ24:AL24)</f>
        <v>0</v>
      </c>
      <c r="AN24" s="182">
        <f>AM24+AI24+AE24+AA24</f>
        <v>0</v>
      </c>
      <c r="AO24" s="36"/>
      <c r="AP24" s="212">
        <f t="shared" si="7"/>
        <v>0</v>
      </c>
      <c r="AQ24" s="36"/>
      <c r="AR24" s="224">
        <f t="shared" si="8"/>
        <v>0</v>
      </c>
      <c r="AS24" s="225">
        <f t="shared" si="9"/>
        <v>0</v>
      </c>
      <c r="AT24" s="204">
        <f t="shared" si="10"/>
        <v>0</v>
      </c>
      <c r="AU24" s="206">
        <f t="shared" si="4"/>
      </c>
    </row>
    <row r="25" spans="1:47" s="286" customFormat="1" ht="20.25" customHeight="1" thickBot="1">
      <c r="A25" s="273"/>
      <c r="B25" s="416" t="s">
        <v>182</v>
      </c>
      <c r="C25" s="417"/>
      <c r="D25" s="417"/>
      <c r="E25" s="418"/>
      <c r="F25" s="274">
        <f>SUM(F22:F24)</f>
        <v>0</v>
      </c>
      <c r="G25" s="274">
        <f aca="true" t="shared" si="13" ref="G25:V25">SUM(G22:G24)</f>
        <v>0</v>
      </c>
      <c r="H25" s="275">
        <f t="shared" si="13"/>
        <v>0</v>
      </c>
      <c r="I25" s="276">
        <f t="shared" si="13"/>
        <v>0</v>
      </c>
      <c r="J25" s="277">
        <f t="shared" si="13"/>
        <v>0</v>
      </c>
      <c r="K25" s="274">
        <f t="shared" si="13"/>
        <v>0</v>
      </c>
      <c r="L25" s="274">
        <f t="shared" si="13"/>
        <v>0</v>
      </c>
      <c r="M25" s="276">
        <f t="shared" si="13"/>
        <v>0</v>
      </c>
      <c r="N25" s="274">
        <f t="shared" si="13"/>
        <v>0</v>
      </c>
      <c r="O25" s="274">
        <f t="shared" si="13"/>
        <v>0</v>
      </c>
      <c r="P25" s="274">
        <f t="shared" si="13"/>
        <v>0</v>
      </c>
      <c r="Q25" s="276">
        <f t="shared" si="13"/>
        <v>0</v>
      </c>
      <c r="R25" s="274">
        <f t="shared" si="13"/>
        <v>0</v>
      </c>
      <c r="S25" s="274">
        <f t="shared" si="13"/>
        <v>0</v>
      </c>
      <c r="T25" s="275">
        <f t="shared" si="13"/>
        <v>0</v>
      </c>
      <c r="U25" s="276">
        <f t="shared" si="13"/>
        <v>0</v>
      </c>
      <c r="V25" s="278">
        <f t="shared" si="13"/>
        <v>0</v>
      </c>
      <c r="W25" s="279"/>
      <c r="X25" s="274">
        <f>SUM(X22:X24)</f>
        <v>0</v>
      </c>
      <c r="Y25" s="274">
        <f aca="true" t="shared" si="14" ref="Y25:AN25">SUM(Y22:Y24)</f>
        <v>0</v>
      </c>
      <c r="Z25" s="275">
        <f t="shared" si="14"/>
        <v>0</v>
      </c>
      <c r="AA25" s="276">
        <f t="shared" si="14"/>
        <v>0</v>
      </c>
      <c r="AB25" s="277">
        <f t="shared" si="14"/>
        <v>0</v>
      </c>
      <c r="AC25" s="274">
        <f t="shared" si="14"/>
        <v>0</v>
      </c>
      <c r="AD25" s="274">
        <f t="shared" si="14"/>
        <v>0</v>
      </c>
      <c r="AE25" s="276">
        <f t="shared" si="14"/>
        <v>0</v>
      </c>
      <c r="AF25" s="274">
        <f t="shared" si="14"/>
        <v>0</v>
      </c>
      <c r="AG25" s="274">
        <f t="shared" si="14"/>
        <v>0</v>
      </c>
      <c r="AH25" s="274">
        <f t="shared" si="14"/>
        <v>0</v>
      </c>
      <c r="AI25" s="276">
        <f t="shared" si="14"/>
        <v>0</v>
      </c>
      <c r="AJ25" s="274">
        <f t="shared" si="14"/>
        <v>0</v>
      </c>
      <c r="AK25" s="274">
        <f t="shared" si="14"/>
        <v>0</v>
      </c>
      <c r="AL25" s="275">
        <f t="shared" si="14"/>
        <v>5400</v>
      </c>
      <c r="AM25" s="276">
        <f t="shared" si="14"/>
        <v>5400</v>
      </c>
      <c r="AN25" s="278">
        <f t="shared" si="14"/>
        <v>5400</v>
      </c>
      <c r="AO25" s="280"/>
      <c r="AP25" s="281">
        <f t="shared" si="7"/>
        <v>0</v>
      </c>
      <c r="AQ25" s="279"/>
      <c r="AR25" s="282">
        <f t="shared" si="8"/>
        <v>0</v>
      </c>
      <c r="AS25" s="283">
        <f t="shared" si="9"/>
        <v>5400</v>
      </c>
      <c r="AT25" s="284">
        <f t="shared" si="10"/>
        <v>5400</v>
      </c>
      <c r="AU25" s="285" t="str">
        <f t="shared" si="4"/>
        <v>Wyższe przychody !!!</v>
      </c>
    </row>
    <row r="26" spans="2:47" ht="13.5">
      <c r="B26" s="419" t="s">
        <v>180</v>
      </c>
      <c r="C26" s="420"/>
      <c r="D26" s="420"/>
      <c r="E26" s="421"/>
      <c r="F26" s="7"/>
      <c r="G26" s="7"/>
      <c r="H26" s="24"/>
      <c r="I26" s="69">
        <f aca="true" t="shared" si="15" ref="I26:I32">SUM(F26:H26)</f>
        <v>0</v>
      </c>
      <c r="J26" s="57"/>
      <c r="K26" s="7"/>
      <c r="L26" s="7"/>
      <c r="M26" s="69">
        <f aca="true" t="shared" si="16" ref="M26:M32">SUM(J26:L26)</f>
        <v>0</v>
      </c>
      <c r="N26" s="7"/>
      <c r="O26" s="7"/>
      <c r="P26" s="7"/>
      <c r="Q26" s="69">
        <f aca="true" t="shared" si="17" ref="Q26:Q32">SUM(N26:P26)</f>
        <v>0</v>
      </c>
      <c r="R26" s="7"/>
      <c r="S26" s="7"/>
      <c r="T26" s="24"/>
      <c r="U26" s="69">
        <f aca="true" t="shared" si="18" ref="U26:U32">SUM(R26:T26)</f>
        <v>0</v>
      </c>
      <c r="V26" s="182">
        <f aca="true" t="shared" si="19" ref="V26:V32">U26+Q26+M26+I26</f>
        <v>0</v>
      </c>
      <c r="W26" s="36"/>
      <c r="X26" s="7"/>
      <c r="Y26" s="7"/>
      <c r="Z26" s="24"/>
      <c r="AA26" s="69">
        <f aca="true" t="shared" si="20" ref="AA26:AA32">SUM(X26:Z26)</f>
        <v>0</v>
      </c>
      <c r="AB26" s="57"/>
      <c r="AC26" s="7"/>
      <c r="AD26" s="7"/>
      <c r="AE26" s="69">
        <f aca="true" t="shared" si="21" ref="AE26:AE32">SUM(AB26:AD26)</f>
        <v>0</v>
      </c>
      <c r="AF26" s="7"/>
      <c r="AG26" s="7"/>
      <c r="AH26" s="7"/>
      <c r="AI26" s="69">
        <f aca="true" t="shared" si="22" ref="AI26:AI32">SUM(AF26:AH26)</f>
        <v>0</v>
      </c>
      <c r="AJ26" s="7"/>
      <c r="AK26" s="7"/>
      <c r="AL26" s="24"/>
      <c r="AM26" s="69">
        <f aca="true" t="shared" si="23" ref="AM26:AM32">SUM(AJ26:AL26)</f>
        <v>0</v>
      </c>
      <c r="AN26" s="182">
        <f aca="true" t="shared" si="24" ref="AN26:AN32">AM26+AI26+AE26+AA26</f>
        <v>0</v>
      </c>
      <c r="AO26" s="36"/>
      <c r="AP26" s="212">
        <f t="shared" si="7"/>
        <v>0</v>
      </c>
      <c r="AQ26" s="36"/>
      <c r="AR26" s="224">
        <f t="shared" si="8"/>
        <v>0</v>
      </c>
      <c r="AS26" s="225">
        <f t="shared" si="9"/>
        <v>0</v>
      </c>
      <c r="AT26" s="204">
        <f t="shared" si="10"/>
        <v>0</v>
      </c>
      <c r="AU26" s="206">
        <f t="shared" si="4"/>
      </c>
    </row>
    <row r="27" spans="2:47" ht="13.5">
      <c r="B27" s="419" t="s">
        <v>180</v>
      </c>
      <c r="C27" s="420"/>
      <c r="D27" s="420"/>
      <c r="E27" s="421"/>
      <c r="F27" s="7"/>
      <c r="G27" s="7"/>
      <c r="H27" s="24"/>
      <c r="I27" s="69">
        <f t="shared" si="15"/>
        <v>0</v>
      </c>
      <c r="J27" s="57"/>
      <c r="K27" s="7"/>
      <c r="L27" s="7"/>
      <c r="M27" s="69">
        <f t="shared" si="16"/>
        <v>0</v>
      </c>
      <c r="N27" s="7"/>
      <c r="O27" s="7"/>
      <c r="P27" s="7"/>
      <c r="Q27" s="69">
        <f t="shared" si="17"/>
        <v>0</v>
      </c>
      <c r="R27" s="7"/>
      <c r="S27" s="7"/>
      <c r="T27" s="24"/>
      <c r="U27" s="69">
        <f t="shared" si="18"/>
        <v>0</v>
      </c>
      <c r="V27" s="182">
        <f t="shared" si="19"/>
        <v>0</v>
      </c>
      <c r="W27" s="36"/>
      <c r="X27" s="7"/>
      <c r="Y27" s="7"/>
      <c r="Z27" s="24"/>
      <c r="AA27" s="69">
        <f t="shared" si="20"/>
        <v>0</v>
      </c>
      <c r="AB27" s="57"/>
      <c r="AC27" s="7"/>
      <c r="AD27" s="7"/>
      <c r="AE27" s="69">
        <f t="shared" si="21"/>
        <v>0</v>
      </c>
      <c r="AF27" s="7"/>
      <c r="AG27" s="7"/>
      <c r="AH27" s="7"/>
      <c r="AI27" s="69">
        <f t="shared" si="22"/>
        <v>0</v>
      </c>
      <c r="AJ27" s="7"/>
      <c r="AK27" s="7"/>
      <c r="AL27" s="24"/>
      <c r="AM27" s="69">
        <f t="shared" si="23"/>
        <v>0</v>
      </c>
      <c r="AN27" s="182">
        <f t="shared" si="24"/>
        <v>0</v>
      </c>
      <c r="AO27" s="36"/>
      <c r="AP27" s="212">
        <f t="shared" si="7"/>
        <v>0</v>
      </c>
      <c r="AQ27" s="36"/>
      <c r="AR27" s="224">
        <f t="shared" si="8"/>
        <v>0</v>
      </c>
      <c r="AS27" s="225">
        <f t="shared" si="9"/>
        <v>0</v>
      </c>
      <c r="AT27" s="204">
        <f t="shared" si="10"/>
        <v>0</v>
      </c>
      <c r="AU27" s="206">
        <f t="shared" si="4"/>
      </c>
    </row>
    <row r="28" spans="2:47" ht="14.25" thickBot="1">
      <c r="B28" s="419" t="s">
        <v>180</v>
      </c>
      <c r="C28" s="420"/>
      <c r="D28" s="420"/>
      <c r="E28" s="421"/>
      <c r="F28" s="7"/>
      <c r="G28" s="7"/>
      <c r="H28" s="24"/>
      <c r="I28" s="69">
        <f t="shared" si="15"/>
        <v>0</v>
      </c>
      <c r="J28" s="57"/>
      <c r="K28" s="7"/>
      <c r="L28" s="7"/>
      <c r="M28" s="69">
        <f t="shared" si="16"/>
        <v>0</v>
      </c>
      <c r="N28" s="7"/>
      <c r="O28" s="7"/>
      <c r="P28" s="7"/>
      <c r="Q28" s="69">
        <f t="shared" si="17"/>
        <v>0</v>
      </c>
      <c r="R28" s="7"/>
      <c r="S28" s="7"/>
      <c r="T28" s="24"/>
      <c r="U28" s="69">
        <f t="shared" si="18"/>
        <v>0</v>
      </c>
      <c r="V28" s="182">
        <f t="shared" si="19"/>
        <v>0</v>
      </c>
      <c r="W28" s="36"/>
      <c r="X28" s="7"/>
      <c r="Y28" s="7"/>
      <c r="Z28" s="24"/>
      <c r="AA28" s="69">
        <f t="shared" si="20"/>
        <v>0</v>
      </c>
      <c r="AB28" s="57"/>
      <c r="AC28" s="7"/>
      <c r="AD28" s="7"/>
      <c r="AE28" s="69">
        <f t="shared" si="21"/>
        <v>0</v>
      </c>
      <c r="AF28" s="7"/>
      <c r="AG28" s="7"/>
      <c r="AH28" s="7"/>
      <c r="AI28" s="69">
        <f t="shared" si="22"/>
        <v>0</v>
      </c>
      <c r="AJ28" s="7"/>
      <c r="AK28" s="7"/>
      <c r="AL28" s="24"/>
      <c r="AM28" s="69">
        <f t="shared" si="23"/>
        <v>0</v>
      </c>
      <c r="AN28" s="182">
        <f t="shared" si="24"/>
        <v>0</v>
      </c>
      <c r="AO28" s="36"/>
      <c r="AP28" s="212">
        <f t="shared" si="7"/>
        <v>0</v>
      </c>
      <c r="AQ28" s="36"/>
      <c r="AR28" s="224">
        <f t="shared" si="8"/>
        <v>0</v>
      </c>
      <c r="AS28" s="225">
        <f t="shared" si="9"/>
        <v>0</v>
      </c>
      <c r="AT28" s="204">
        <f t="shared" si="10"/>
        <v>0</v>
      </c>
      <c r="AU28" s="206">
        <f t="shared" si="4"/>
      </c>
    </row>
    <row r="29" spans="1:47" s="286" customFormat="1" ht="20.25" customHeight="1" thickBot="1">
      <c r="A29" s="273"/>
      <c r="B29" s="416" t="s">
        <v>183</v>
      </c>
      <c r="C29" s="417"/>
      <c r="D29" s="417"/>
      <c r="E29" s="418"/>
      <c r="F29" s="274">
        <f>SUM(F26:F28)</f>
        <v>0</v>
      </c>
      <c r="G29" s="274">
        <f aca="true" t="shared" si="25" ref="G29:V29">SUM(G26:G28)</f>
        <v>0</v>
      </c>
      <c r="H29" s="275">
        <f t="shared" si="25"/>
        <v>0</v>
      </c>
      <c r="I29" s="276">
        <f t="shared" si="25"/>
        <v>0</v>
      </c>
      <c r="J29" s="277">
        <f t="shared" si="25"/>
        <v>0</v>
      </c>
      <c r="K29" s="274">
        <f t="shared" si="25"/>
        <v>0</v>
      </c>
      <c r="L29" s="274">
        <f t="shared" si="25"/>
        <v>0</v>
      </c>
      <c r="M29" s="276">
        <f t="shared" si="25"/>
        <v>0</v>
      </c>
      <c r="N29" s="274">
        <f t="shared" si="25"/>
        <v>0</v>
      </c>
      <c r="O29" s="274">
        <f t="shared" si="25"/>
        <v>0</v>
      </c>
      <c r="P29" s="274">
        <f t="shared" si="25"/>
        <v>0</v>
      </c>
      <c r="Q29" s="276">
        <f t="shared" si="25"/>
        <v>0</v>
      </c>
      <c r="R29" s="274">
        <f t="shared" si="25"/>
        <v>0</v>
      </c>
      <c r="S29" s="274">
        <f t="shared" si="25"/>
        <v>0</v>
      </c>
      <c r="T29" s="275">
        <f t="shared" si="25"/>
        <v>0</v>
      </c>
      <c r="U29" s="276">
        <f t="shared" si="25"/>
        <v>0</v>
      </c>
      <c r="V29" s="278">
        <f t="shared" si="25"/>
        <v>0</v>
      </c>
      <c r="W29" s="279"/>
      <c r="X29" s="274">
        <f>SUM(X26:X28)</f>
        <v>0</v>
      </c>
      <c r="Y29" s="274">
        <f aca="true" t="shared" si="26" ref="Y29:AN29">SUM(Y26:Y28)</f>
        <v>0</v>
      </c>
      <c r="Z29" s="275">
        <f t="shared" si="26"/>
        <v>0</v>
      </c>
      <c r="AA29" s="276">
        <f t="shared" si="26"/>
        <v>0</v>
      </c>
      <c r="AB29" s="277">
        <f t="shared" si="26"/>
        <v>0</v>
      </c>
      <c r="AC29" s="274">
        <f t="shared" si="26"/>
        <v>0</v>
      </c>
      <c r="AD29" s="274">
        <f t="shared" si="26"/>
        <v>0</v>
      </c>
      <c r="AE29" s="276">
        <f t="shared" si="26"/>
        <v>0</v>
      </c>
      <c r="AF29" s="274">
        <f t="shared" si="26"/>
        <v>0</v>
      </c>
      <c r="AG29" s="274">
        <f t="shared" si="26"/>
        <v>0</v>
      </c>
      <c r="AH29" s="274">
        <f t="shared" si="26"/>
        <v>0</v>
      </c>
      <c r="AI29" s="276">
        <f t="shared" si="26"/>
        <v>0</v>
      </c>
      <c r="AJ29" s="274">
        <f t="shared" si="26"/>
        <v>0</v>
      </c>
      <c r="AK29" s="274">
        <f t="shared" si="26"/>
        <v>0</v>
      </c>
      <c r="AL29" s="275">
        <f t="shared" si="26"/>
        <v>0</v>
      </c>
      <c r="AM29" s="276">
        <f t="shared" si="26"/>
        <v>0</v>
      </c>
      <c r="AN29" s="278">
        <f t="shared" si="26"/>
        <v>0</v>
      </c>
      <c r="AO29" s="280"/>
      <c r="AP29" s="281">
        <f t="shared" si="7"/>
        <v>0</v>
      </c>
      <c r="AQ29" s="279"/>
      <c r="AR29" s="282">
        <f t="shared" si="8"/>
        <v>0</v>
      </c>
      <c r="AS29" s="283">
        <f t="shared" si="9"/>
        <v>0</v>
      </c>
      <c r="AT29" s="284">
        <f t="shared" si="10"/>
        <v>0</v>
      </c>
      <c r="AU29" s="285">
        <f t="shared" si="4"/>
      </c>
    </row>
    <row r="30" spans="2:47" ht="13.5">
      <c r="B30" s="419" t="s">
        <v>180</v>
      </c>
      <c r="C30" s="420"/>
      <c r="D30" s="420"/>
      <c r="E30" s="421"/>
      <c r="F30" s="7"/>
      <c r="G30" s="7"/>
      <c r="H30" s="24"/>
      <c r="I30" s="69">
        <f t="shared" si="15"/>
        <v>0</v>
      </c>
      <c r="J30" s="57"/>
      <c r="K30" s="7"/>
      <c r="L30" s="7"/>
      <c r="M30" s="69">
        <f t="shared" si="16"/>
        <v>0</v>
      </c>
      <c r="N30" s="7"/>
      <c r="O30" s="7"/>
      <c r="P30" s="7"/>
      <c r="Q30" s="69">
        <f t="shared" si="17"/>
        <v>0</v>
      </c>
      <c r="R30" s="7"/>
      <c r="S30" s="7"/>
      <c r="T30" s="24"/>
      <c r="U30" s="69">
        <f t="shared" si="18"/>
        <v>0</v>
      </c>
      <c r="V30" s="182">
        <f t="shared" si="19"/>
        <v>0</v>
      </c>
      <c r="W30" s="36"/>
      <c r="X30" s="7"/>
      <c r="Y30" s="7"/>
      <c r="Z30" s="24"/>
      <c r="AA30" s="69">
        <f t="shared" si="20"/>
        <v>0</v>
      </c>
      <c r="AB30" s="57"/>
      <c r="AC30" s="7"/>
      <c r="AD30" s="7"/>
      <c r="AE30" s="69">
        <f t="shared" si="21"/>
        <v>0</v>
      </c>
      <c r="AF30" s="7"/>
      <c r="AG30" s="7"/>
      <c r="AH30" s="7"/>
      <c r="AI30" s="69">
        <f t="shared" si="22"/>
        <v>0</v>
      </c>
      <c r="AJ30" s="7"/>
      <c r="AK30" s="7"/>
      <c r="AL30" s="24"/>
      <c r="AM30" s="69">
        <f t="shared" si="23"/>
        <v>0</v>
      </c>
      <c r="AN30" s="182">
        <f t="shared" si="24"/>
        <v>0</v>
      </c>
      <c r="AO30" s="36"/>
      <c r="AP30" s="212">
        <f t="shared" si="7"/>
        <v>0</v>
      </c>
      <c r="AQ30" s="36"/>
      <c r="AR30" s="224">
        <f t="shared" si="8"/>
        <v>0</v>
      </c>
      <c r="AS30" s="225">
        <f t="shared" si="9"/>
        <v>0</v>
      </c>
      <c r="AT30" s="204">
        <f t="shared" si="10"/>
        <v>0</v>
      </c>
      <c r="AU30" s="206">
        <f t="shared" si="4"/>
      </c>
    </row>
    <row r="31" spans="2:47" ht="13.5">
      <c r="B31" s="419" t="s">
        <v>180</v>
      </c>
      <c r="C31" s="420"/>
      <c r="D31" s="420"/>
      <c r="E31" s="421"/>
      <c r="F31" s="7"/>
      <c r="G31" s="7"/>
      <c r="H31" s="24"/>
      <c r="I31" s="69">
        <f t="shared" si="15"/>
        <v>0</v>
      </c>
      <c r="J31" s="57"/>
      <c r="K31" s="7"/>
      <c r="L31" s="7"/>
      <c r="M31" s="69">
        <f t="shared" si="16"/>
        <v>0</v>
      </c>
      <c r="N31" s="7"/>
      <c r="O31" s="7"/>
      <c r="P31" s="7"/>
      <c r="Q31" s="69">
        <f t="shared" si="17"/>
        <v>0</v>
      </c>
      <c r="R31" s="7"/>
      <c r="S31" s="7"/>
      <c r="T31" s="24"/>
      <c r="U31" s="69">
        <f t="shared" si="18"/>
        <v>0</v>
      </c>
      <c r="V31" s="182">
        <f t="shared" si="19"/>
        <v>0</v>
      </c>
      <c r="W31" s="36"/>
      <c r="X31" s="7"/>
      <c r="Y31" s="7"/>
      <c r="Z31" s="24"/>
      <c r="AA31" s="69">
        <f t="shared" si="20"/>
        <v>0</v>
      </c>
      <c r="AB31" s="57"/>
      <c r="AC31" s="7"/>
      <c r="AD31" s="7"/>
      <c r="AE31" s="69">
        <f t="shared" si="21"/>
        <v>0</v>
      </c>
      <c r="AF31" s="7"/>
      <c r="AG31" s="7"/>
      <c r="AH31" s="7"/>
      <c r="AI31" s="69">
        <f t="shared" si="22"/>
        <v>0</v>
      </c>
      <c r="AJ31" s="7"/>
      <c r="AK31" s="7"/>
      <c r="AL31" s="24"/>
      <c r="AM31" s="69">
        <f t="shared" si="23"/>
        <v>0</v>
      </c>
      <c r="AN31" s="182">
        <f t="shared" si="24"/>
        <v>0</v>
      </c>
      <c r="AO31" s="36"/>
      <c r="AP31" s="212">
        <f t="shared" si="7"/>
        <v>0</v>
      </c>
      <c r="AQ31" s="36"/>
      <c r="AR31" s="224">
        <f t="shared" si="8"/>
        <v>0</v>
      </c>
      <c r="AS31" s="225">
        <f t="shared" si="9"/>
        <v>0</v>
      </c>
      <c r="AT31" s="204">
        <f t="shared" si="10"/>
        <v>0</v>
      </c>
      <c r="AU31" s="206">
        <f t="shared" si="4"/>
      </c>
    </row>
    <row r="32" spans="2:47" ht="14.25" thickBot="1">
      <c r="B32" s="419" t="s">
        <v>180</v>
      </c>
      <c r="C32" s="420"/>
      <c r="D32" s="420"/>
      <c r="E32" s="421"/>
      <c r="F32" s="7"/>
      <c r="G32" s="7"/>
      <c r="H32" s="24"/>
      <c r="I32" s="69">
        <f t="shared" si="15"/>
        <v>0</v>
      </c>
      <c r="J32" s="57"/>
      <c r="K32" s="7"/>
      <c r="L32" s="7"/>
      <c r="M32" s="69">
        <f t="shared" si="16"/>
        <v>0</v>
      </c>
      <c r="N32" s="7"/>
      <c r="O32" s="7"/>
      <c r="P32" s="7"/>
      <c r="Q32" s="69">
        <f t="shared" si="17"/>
        <v>0</v>
      </c>
      <c r="R32" s="7"/>
      <c r="S32" s="7"/>
      <c r="T32" s="24"/>
      <c r="U32" s="69">
        <f t="shared" si="18"/>
        <v>0</v>
      </c>
      <c r="V32" s="182">
        <f t="shared" si="19"/>
        <v>0</v>
      </c>
      <c r="W32" s="36"/>
      <c r="X32" s="7"/>
      <c r="Y32" s="7"/>
      <c r="Z32" s="24"/>
      <c r="AA32" s="69">
        <f t="shared" si="20"/>
        <v>0</v>
      </c>
      <c r="AB32" s="57"/>
      <c r="AC32" s="7"/>
      <c r="AD32" s="7"/>
      <c r="AE32" s="69">
        <f t="shared" si="21"/>
        <v>0</v>
      </c>
      <c r="AF32" s="7"/>
      <c r="AG32" s="7"/>
      <c r="AH32" s="7"/>
      <c r="AI32" s="69">
        <f t="shared" si="22"/>
        <v>0</v>
      </c>
      <c r="AJ32" s="7"/>
      <c r="AK32" s="7"/>
      <c r="AL32" s="24"/>
      <c r="AM32" s="69">
        <f t="shared" si="23"/>
        <v>0</v>
      </c>
      <c r="AN32" s="182">
        <f t="shared" si="24"/>
        <v>0</v>
      </c>
      <c r="AO32" s="36"/>
      <c r="AP32" s="212">
        <f t="shared" si="7"/>
        <v>0</v>
      </c>
      <c r="AQ32" s="36"/>
      <c r="AR32" s="224">
        <f t="shared" si="8"/>
        <v>0</v>
      </c>
      <c r="AS32" s="225">
        <f t="shared" si="9"/>
        <v>0</v>
      </c>
      <c r="AT32" s="204">
        <f t="shared" si="10"/>
        <v>0</v>
      </c>
      <c r="AU32" s="206">
        <f t="shared" si="4"/>
      </c>
    </row>
    <row r="33" spans="1:47" s="286" customFormat="1" ht="20.25" customHeight="1" thickBot="1">
      <c r="A33" s="273"/>
      <c r="B33" s="416" t="s">
        <v>184</v>
      </c>
      <c r="C33" s="417"/>
      <c r="D33" s="417"/>
      <c r="E33" s="418"/>
      <c r="F33" s="274">
        <f>SUM(F30:F32)</f>
        <v>0</v>
      </c>
      <c r="G33" s="274">
        <f aca="true" t="shared" si="27" ref="G33:V33">SUM(G30:G32)</f>
        <v>0</v>
      </c>
      <c r="H33" s="275">
        <f t="shared" si="27"/>
        <v>0</v>
      </c>
      <c r="I33" s="276">
        <f t="shared" si="27"/>
        <v>0</v>
      </c>
      <c r="J33" s="277">
        <f t="shared" si="27"/>
        <v>0</v>
      </c>
      <c r="K33" s="274">
        <f t="shared" si="27"/>
        <v>0</v>
      </c>
      <c r="L33" s="274">
        <f t="shared" si="27"/>
        <v>0</v>
      </c>
      <c r="M33" s="276">
        <f t="shared" si="27"/>
        <v>0</v>
      </c>
      <c r="N33" s="274">
        <f t="shared" si="27"/>
        <v>0</v>
      </c>
      <c r="O33" s="274">
        <f t="shared" si="27"/>
        <v>0</v>
      </c>
      <c r="P33" s="274">
        <f t="shared" si="27"/>
        <v>0</v>
      </c>
      <c r="Q33" s="276">
        <f t="shared" si="27"/>
        <v>0</v>
      </c>
      <c r="R33" s="274">
        <f t="shared" si="27"/>
        <v>0</v>
      </c>
      <c r="S33" s="274">
        <f t="shared" si="27"/>
        <v>0</v>
      </c>
      <c r="T33" s="275">
        <f t="shared" si="27"/>
        <v>0</v>
      </c>
      <c r="U33" s="276">
        <f t="shared" si="27"/>
        <v>0</v>
      </c>
      <c r="V33" s="278">
        <f t="shared" si="27"/>
        <v>0</v>
      </c>
      <c r="W33" s="279"/>
      <c r="X33" s="274">
        <f>SUM(X30:X32)</f>
        <v>0</v>
      </c>
      <c r="Y33" s="274">
        <f aca="true" t="shared" si="28" ref="Y33:AN33">SUM(Y30:Y32)</f>
        <v>0</v>
      </c>
      <c r="Z33" s="275">
        <f t="shared" si="28"/>
        <v>0</v>
      </c>
      <c r="AA33" s="276">
        <f t="shared" si="28"/>
        <v>0</v>
      </c>
      <c r="AB33" s="277">
        <f t="shared" si="28"/>
        <v>0</v>
      </c>
      <c r="AC33" s="274">
        <f t="shared" si="28"/>
        <v>0</v>
      </c>
      <c r="AD33" s="274">
        <f t="shared" si="28"/>
        <v>0</v>
      </c>
      <c r="AE33" s="276">
        <f t="shared" si="28"/>
        <v>0</v>
      </c>
      <c r="AF33" s="274">
        <f t="shared" si="28"/>
        <v>0</v>
      </c>
      <c r="AG33" s="274">
        <f t="shared" si="28"/>
        <v>0</v>
      </c>
      <c r="AH33" s="274">
        <f t="shared" si="28"/>
        <v>0</v>
      </c>
      <c r="AI33" s="276">
        <f t="shared" si="28"/>
        <v>0</v>
      </c>
      <c r="AJ33" s="274">
        <f t="shared" si="28"/>
        <v>0</v>
      </c>
      <c r="AK33" s="274">
        <f t="shared" si="28"/>
        <v>0</v>
      </c>
      <c r="AL33" s="275">
        <f t="shared" si="28"/>
        <v>0</v>
      </c>
      <c r="AM33" s="276">
        <f t="shared" si="28"/>
        <v>0</v>
      </c>
      <c r="AN33" s="278">
        <f t="shared" si="28"/>
        <v>0</v>
      </c>
      <c r="AO33" s="280"/>
      <c r="AP33" s="281">
        <f t="shared" si="7"/>
        <v>0</v>
      </c>
      <c r="AQ33" s="279"/>
      <c r="AR33" s="282">
        <f t="shared" si="8"/>
        <v>0</v>
      </c>
      <c r="AS33" s="283">
        <f t="shared" si="9"/>
        <v>0</v>
      </c>
      <c r="AT33" s="284">
        <f t="shared" si="10"/>
        <v>0</v>
      </c>
      <c r="AU33" s="285">
        <f t="shared" si="4"/>
      </c>
    </row>
    <row r="34" spans="1:47" s="263" customFormat="1" ht="20.25" customHeight="1" thickBot="1">
      <c r="A34" s="252"/>
      <c r="B34" s="449" t="s">
        <v>185</v>
      </c>
      <c r="C34" s="450"/>
      <c r="D34" s="450"/>
      <c r="E34" s="451"/>
      <c r="F34" s="253">
        <f>F25+F29+F33</f>
        <v>0</v>
      </c>
      <c r="G34" s="253">
        <f aca="true" t="shared" si="29" ref="G34:V34">G25+G29+G33</f>
        <v>0</v>
      </c>
      <c r="H34" s="254">
        <f t="shared" si="29"/>
        <v>0</v>
      </c>
      <c r="I34" s="255">
        <f t="shared" si="29"/>
        <v>0</v>
      </c>
      <c r="J34" s="256">
        <f t="shared" si="29"/>
        <v>0</v>
      </c>
      <c r="K34" s="253">
        <f t="shared" si="29"/>
        <v>0</v>
      </c>
      <c r="L34" s="253">
        <f t="shared" si="29"/>
        <v>0</v>
      </c>
      <c r="M34" s="255">
        <f t="shared" si="29"/>
        <v>0</v>
      </c>
      <c r="N34" s="253">
        <f t="shared" si="29"/>
        <v>0</v>
      </c>
      <c r="O34" s="253">
        <f t="shared" si="29"/>
        <v>0</v>
      </c>
      <c r="P34" s="253">
        <f t="shared" si="29"/>
        <v>0</v>
      </c>
      <c r="Q34" s="255">
        <f t="shared" si="29"/>
        <v>0</v>
      </c>
      <c r="R34" s="253">
        <f t="shared" si="29"/>
        <v>0</v>
      </c>
      <c r="S34" s="253">
        <f t="shared" si="29"/>
        <v>0</v>
      </c>
      <c r="T34" s="254">
        <f t="shared" si="29"/>
        <v>0</v>
      </c>
      <c r="U34" s="255">
        <f t="shared" si="29"/>
        <v>0</v>
      </c>
      <c r="V34" s="257">
        <f t="shared" si="29"/>
        <v>0</v>
      </c>
      <c r="W34" s="36"/>
      <c r="X34" s="253">
        <f aca="true" t="shared" si="30" ref="X34:AN34">X25+X29+X33</f>
        <v>0</v>
      </c>
      <c r="Y34" s="253">
        <f t="shared" si="30"/>
        <v>0</v>
      </c>
      <c r="Z34" s="254">
        <f t="shared" si="30"/>
        <v>0</v>
      </c>
      <c r="AA34" s="255">
        <f t="shared" si="30"/>
        <v>0</v>
      </c>
      <c r="AB34" s="256">
        <f t="shared" si="30"/>
        <v>0</v>
      </c>
      <c r="AC34" s="253">
        <f t="shared" si="30"/>
        <v>0</v>
      </c>
      <c r="AD34" s="253">
        <f t="shared" si="30"/>
        <v>0</v>
      </c>
      <c r="AE34" s="255">
        <f t="shared" si="30"/>
        <v>0</v>
      </c>
      <c r="AF34" s="253">
        <f t="shared" si="30"/>
        <v>0</v>
      </c>
      <c r="AG34" s="253">
        <f t="shared" si="30"/>
        <v>0</v>
      </c>
      <c r="AH34" s="253">
        <f t="shared" si="30"/>
        <v>0</v>
      </c>
      <c r="AI34" s="255">
        <f t="shared" si="30"/>
        <v>0</v>
      </c>
      <c r="AJ34" s="253">
        <f t="shared" si="30"/>
        <v>0</v>
      </c>
      <c r="AK34" s="253">
        <f t="shared" si="30"/>
        <v>0</v>
      </c>
      <c r="AL34" s="254">
        <f t="shared" si="30"/>
        <v>5400</v>
      </c>
      <c r="AM34" s="255">
        <f t="shared" si="30"/>
        <v>5400</v>
      </c>
      <c r="AN34" s="257">
        <f t="shared" si="30"/>
        <v>5400</v>
      </c>
      <c r="AO34" s="287"/>
      <c r="AP34" s="259">
        <f t="shared" si="7"/>
        <v>0</v>
      </c>
      <c r="AQ34" s="36"/>
      <c r="AR34" s="260">
        <f t="shared" si="8"/>
        <v>0</v>
      </c>
      <c r="AS34" s="261">
        <f t="shared" si="9"/>
        <v>5400</v>
      </c>
      <c r="AT34" s="262">
        <f t="shared" si="10"/>
        <v>5400</v>
      </c>
      <c r="AU34" s="288" t="str">
        <f t="shared" si="4"/>
        <v>Wyższe przychody !!!</v>
      </c>
    </row>
    <row r="35" spans="2:47" ht="14.25" hidden="1" thickBot="1">
      <c r="B35" s="438"/>
      <c r="C35" s="439"/>
      <c r="D35" s="439"/>
      <c r="E35" s="440"/>
      <c r="F35" s="16"/>
      <c r="G35" s="16"/>
      <c r="H35" s="25"/>
      <c r="I35" s="70"/>
      <c r="J35" s="58"/>
      <c r="K35" s="16"/>
      <c r="L35" s="16"/>
      <c r="M35" s="70"/>
      <c r="N35" s="16"/>
      <c r="O35" s="16"/>
      <c r="P35" s="16"/>
      <c r="Q35" s="70"/>
      <c r="R35" s="16"/>
      <c r="S35" s="16"/>
      <c r="T35" s="25"/>
      <c r="U35" s="70"/>
      <c r="V35" s="182"/>
      <c r="W35" s="36"/>
      <c r="X35" s="16"/>
      <c r="Y35" s="16"/>
      <c r="Z35" s="25"/>
      <c r="AA35" s="70"/>
      <c r="AB35" s="58"/>
      <c r="AC35" s="16"/>
      <c r="AD35" s="16"/>
      <c r="AE35" s="70"/>
      <c r="AF35" s="16"/>
      <c r="AG35" s="16"/>
      <c r="AH35" s="16"/>
      <c r="AI35" s="70"/>
      <c r="AJ35" s="16"/>
      <c r="AK35" s="16"/>
      <c r="AL35" s="25"/>
      <c r="AM35" s="70"/>
      <c r="AN35" s="182"/>
      <c r="AO35" s="36"/>
      <c r="AP35" s="212">
        <f t="shared" si="7"/>
        <v>0</v>
      </c>
      <c r="AQ35" s="36"/>
      <c r="AR35" s="224">
        <f t="shared" si="8"/>
        <v>0</v>
      </c>
      <c r="AS35" s="225">
        <f t="shared" si="9"/>
        <v>0</v>
      </c>
      <c r="AT35" s="204">
        <f t="shared" si="10"/>
        <v>0</v>
      </c>
      <c r="AU35" s="209">
        <f t="shared" si="4"/>
      </c>
    </row>
    <row r="36" spans="2:47" ht="20.25" customHeight="1" thickBot="1">
      <c r="B36" s="51" t="s">
        <v>186</v>
      </c>
      <c r="C36" s="52"/>
      <c r="D36" s="52"/>
      <c r="E36" s="53"/>
      <c r="F36" s="21">
        <f>F34+F21</f>
        <v>500</v>
      </c>
      <c r="G36" s="21">
        <f aca="true" t="shared" si="31" ref="G36:V36">G34+G21</f>
        <v>500</v>
      </c>
      <c r="H36" s="26">
        <f t="shared" si="31"/>
        <v>500</v>
      </c>
      <c r="I36" s="60">
        <f t="shared" si="31"/>
        <v>1500</v>
      </c>
      <c r="J36" s="59">
        <f t="shared" si="31"/>
        <v>500</v>
      </c>
      <c r="K36" s="21">
        <f t="shared" si="31"/>
        <v>500</v>
      </c>
      <c r="L36" s="21">
        <f t="shared" si="31"/>
        <v>500</v>
      </c>
      <c r="M36" s="60">
        <f t="shared" si="31"/>
        <v>1500</v>
      </c>
      <c r="N36" s="21">
        <f t="shared" si="31"/>
        <v>500</v>
      </c>
      <c r="O36" s="21">
        <f t="shared" si="31"/>
        <v>500</v>
      </c>
      <c r="P36" s="21">
        <f t="shared" si="31"/>
        <v>50500</v>
      </c>
      <c r="Q36" s="60">
        <f t="shared" si="31"/>
        <v>51500</v>
      </c>
      <c r="R36" s="21">
        <f t="shared" si="31"/>
        <v>500</v>
      </c>
      <c r="S36" s="21">
        <f t="shared" si="31"/>
        <v>500</v>
      </c>
      <c r="T36" s="26">
        <f t="shared" si="31"/>
        <v>500</v>
      </c>
      <c r="U36" s="60">
        <f t="shared" si="31"/>
        <v>1500</v>
      </c>
      <c r="V36" s="183">
        <f t="shared" si="31"/>
        <v>56000</v>
      </c>
      <c r="W36" s="36"/>
      <c r="X36" s="21">
        <f aca="true" t="shared" si="32" ref="X36:AN36">X34+X21</f>
        <v>480</v>
      </c>
      <c r="Y36" s="21">
        <f t="shared" si="32"/>
        <v>480</v>
      </c>
      <c r="Z36" s="26">
        <f t="shared" si="32"/>
        <v>480</v>
      </c>
      <c r="AA36" s="60">
        <f t="shared" si="32"/>
        <v>1440</v>
      </c>
      <c r="AB36" s="59">
        <f t="shared" si="32"/>
        <v>480</v>
      </c>
      <c r="AC36" s="21">
        <f t="shared" si="32"/>
        <v>480</v>
      </c>
      <c r="AD36" s="21">
        <f t="shared" si="32"/>
        <v>480</v>
      </c>
      <c r="AE36" s="60">
        <f t="shared" si="32"/>
        <v>1440</v>
      </c>
      <c r="AF36" s="21">
        <f t="shared" si="32"/>
        <v>480</v>
      </c>
      <c r="AG36" s="21">
        <f t="shared" si="32"/>
        <v>480</v>
      </c>
      <c r="AH36" s="21">
        <f t="shared" si="32"/>
        <v>50480</v>
      </c>
      <c r="AI36" s="60">
        <f t="shared" si="32"/>
        <v>51440</v>
      </c>
      <c r="AJ36" s="21">
        <f t="shared" si="32"/>
        <v>480</v>
      </c>
      <c r="AK36" s="21">
        <f t="shared" si="32"/>
        <v>3480</v>
      </c>
      <c r="AL36" s="26">
        <f t="shared" si="32"/>
        <v>5880</v>
      </c>
      <c r="AM36" s="60">
        <f t="shared" si="32"/>
        <v>9840</v>
      </c>
      <c r="AN36" s="183">
        <f t="shared" si="32"/>
        <v>64160</v>
      </c>
      <c r="AO36" s="36"/>
      <c r="AP36" s="213">
        <f t="shared" si="7"/>
        <v>1.1457142857142857</v>
      </c>
      <c r="AQ36" s="36"/>
      <c r="AR36" s="226">
        <f t="shared" si="8"/>
        <v>0</v>
      </c>
      <c r="AS36" s="227">
        <f t="shared" si="9"/>
        <v>8160</v>
      </c>
      <c r="AT36" s="219">
        <f t="shared" si="10"/>
        <v>8160</v>
      </c>
      <c r="AU36" s="207" t="str">
        <f t="shared" si="4"/>
        <v>Wyższe przychody !!!</v>
      </c>
    </row>
    <row r="37" spans="2:47" s="48" customFormat="1" ht="4.5" customHeight="1" thickBot="1">
      <c r="B37" s="47"/>
      <c r="C37" s="47"/>
      <c r="D37" s="47"/>
      <c r="E37" s="4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36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6"/>
      <c r="AP37" s="114"/>
      <c r="AQ37" s="36"/>
      <c r="AR37" s="120"/>
      <c r="AS37" s="120"/>
      <c r="AT37" s="120"/>
      <c r="AU37" s="120"/>
    </row>
    <row r="38" spans="2:47" ht="14.25" thickTop="1">
      <c r="B38" s="49" t="s">
        <v>15</v>
      </c>
      <c r="C38" s="50"/>
      <c r="D38" s="50"/>
      <c r="E38" s="54"/>
      <c r="F38" s="9"/>
      <c r="G38" s="10"/>
      <c r="H38" s="10"/>
      <c r="I38" s="63"/>
      <c r="J38" s="10"/>
      <c r="K38" s="10"/>
      <c r="L38" s="10"/>
      <c r="M38" s="63"/>
      <c r="N38" s="10"/>
      <c r="O38" s="10"/>
      <c r="P38" s="10"/>
      <c r="Q38" s="63"/>
      <c r="R38" s="10"/>
      <c r="S38" s="10"/>
      <c r="T38" s="10"/>
      <c r="U38" s="63"/>
      <c r="V38" s="184"/>
      <c r="W38" s="36"/>
      <c r="X38" s="9"/>
      <c r="Y38" s="10"/>
      <c r="Z38" s="10"/>
      <c r="AA38" s="63"/>
      <c r="AB38" s="10"/>
      <c r="AC38" s="10"/>
      <c r="AD38" s="10"/>
      <c r="AE38" s="63"/>
      <c r="AF38" s="10"/>
      <c r="AG38" s="10"/>
      <c r="AH38" s="10"/>
      <c r="AI38" s="63"/>
      <c r="AJ38" s="10"/>
      <c r="AK38" s="10"/>
      <c r="AL38" s="10"/>
      <c r="AM38" s="63"/>
      <c r="AN38" s="184"/>
      <c r="AO38" s="36"/>
      <c r="AP38" s="211">
        <f aca="true" t="shared" si="33" ref="AP38:AP70">IF(T38=0,0,AN38/V38)</f>
        <v>0</v>
      </c>
      <c r="AQ38" s="36"/>
      <c r="AR38" s="228">
        <f aca="true" t="shared" si="34" ref="AR38:AR70">IF(AT38&lt;0,AT38,0)</f>
        <v>0</v>
      </c>
      <c r="AS38" s="229">
        <f aca="true" t="shared" si="35" ref="AS38:AS70">IF(AT38&gt;0,AT38,0)</f>
        <v>0</v>
      </c>
      <c r="AT38" s="218">
        <f aca="true" t="shared" si="36" ref="AT38:AT70">AN38-V38</f>
        <v>0</v>
      </c>
      <c r="AU38" s="179">
        <f aca="true" t="shared" si="37" ref="AU38:AU70">IF(AR38&lt;0,"Brak przychodów !!!",IF(AS38&gt;0,"Wyższe przychody !!!",""))</f>
      </c>
    </row>
    <row r="39" spans="2:47" ht="13.5">
      <c r="B39" s="463" t="s">
        <v>0</v>
      </c>
      <c r="C39" s="464"/>
      <c r="D39" s="464"/>
      <c r="E39" s="465"/>
      <c r="F39" s="7">
        <v>5000</v>
      </c>
      <c r="G39" s="7">
        <v>5000</v>
      </c>
      <c r="H39" s="7">
        <v>5000</v>
      </c>
      <c r="I39" s="69">
        <f aca="true" t="shared" si="38" ref="I39:I70">SUM(F39:H39)</f>
        <v>15000</v>
      </c>
      <c r="J39" s="7">
        <v>5000</v>
      </c>
      <c r="K39" s="7">
        <v>5000</v>
      </c>
      <c r="L39" s="7">
        <v>5000</v>
      </c>
      <c r="M39" s="69">
        <f aca="true" t="shared" si="39" ref="M39:M70">SUM(J39:L39)</f>
        <v>15000</v>
      </c>
      <c r="N39" s="7">
        <v>5000</v>
      </c>
      <c r="O39" s="7">
        <v>5000</v>
      </c>
      <c r="P39" s="7">
        <v>5000</v>
      </c>
      <c r="Q39" s="69">
        <f aca="true" t="shared" si="40" ref="Q39:Q70">SUM(N39:P39)</f>
        <v>15000</v>
      </c>
      <c r="R39" s="7">
        <v>5000</v>
      </c>
      <c r="S39" s="7">
        <v>5000</v>
      </c>
      <c r="T39" s="7">
        <v>5000</v>
      </c>
      <c r="U39" s="205">
        <f aca="true" t="shared" si="41" ref="U39:U70">SUM(R39:T39)</f>
        <v>15000</v>
      </c>
      <c r="V39" s="182">
        <f aca="true" t="shared" si="42" ref="V39:V69">U39+Q39+M39+I39</f>
        <v>60000</v>
      </c>
      <c r="W39" s="36"/>
      <c r="X39" s="7">
        <v>5000</v>
      </c>
      <c r="Y39" s="7">
        <v>5000</v>
      </c>
      <c r="Z39" s="7">
        <v>5000</v>
      </c>
      <c r="AA39" s="69">
        <f aca="true" t="shared" si="43" ref="AA39:AA70">SUM(X39:Z39)</f>
        <v>15000</v>
      </c>
      <c r="AB39" s="7">
        <v>5000</v>
      </c>
      <c r="AC39" s="7">
        <v>5000</v>
      </c>
      <c r="AD39" s="7">
        <v>5000</v>
      </c>
      <c r="AE39" s="69">
        <f aca="true" t="shared" si="44" ref="AE39:AE70">SUM(AB39:AD39)</f>
        <v>15000</v>
      </c>
      <c r="AF39" s="7">
        <v>5000</v>
      </c>
      <c r="AG39" s="7">
        <v>5000</v>
      </c>
      <c r="AH39" s="7">
        <v>5000</v>
      </c>
      <c r="AI39" s="69">
        <f aca="true" t="shared" si="45" ref="AI39:AI70">SUM(AF39:AH39)</f>
        <v>15000</v>
      </c>
      <c r="AJ39" s="7">
        <v>5000</v>
      </c>
      <c r="AK39" s="7">
        <v>5000</v>
      </c>
      <c r="AL39" s="7">
        <v>5000</v>
      </c>
      <c r="AM39" s="69">
        <f aca="true" t="shared" si="46" ref="AM39:AM66">SUM(AJ39:AL39)</f>
        <v>15000</v>
      </c>
      <c r="AN39" s="182">
        <f aca="true" t="shared" si="47" ref="AN39:AN69">AM39+AI39+AE39+AA39</f>
        <v>60000</v>
      </c>
      <c r="AO39" s="36"/>
      <c r="AP39" s="212">
        <f t="shared" si="33"/>
        <v>1</v>
      </c>
      <c r="AQ39" s="36"/>
      <c r="AR39" s="224">
        <f t="shared" si="34"/>
        <v>0</v>
      </c>
      <c r="AS39" s="225">
        <f t="shared" si="35"/>
        <v>0</v>
      </c>
      <c r="AT39" s="204">
        <f t="shared" si="36"/>
        <v>0</v>
      </c>
      <c r="AU39" s="215">
        <f t="shared" si="37"/>
      </c>
    </row>
    <row r="40" spans="2:47" ht="13.5">
      <c r="B40" s="463" t="s">
        <v>102</v>
      </c>
      <c r="C40" s="464"/>
      <c r="D40" s="464"/>
      <c r="E40" s="465"/>
      <c r="F40" s="7">
        <v>900</v>
      </c>
      <c r="G40" s="7">
        <v>900</v>
      </c>
      <c r="H40" s="7">
        <v>900</v>
      </c>
      <c r="I40" s="69">
        <f t="shared" si="38"/>
        <v>2700</v>
      </c>
      <c r="J40" s="7">
        <v>900</v>
      </c>
      <c r="K40" s="7">
        <v>900</v>
      </c>
      <c r="L40" s="7">
        <v>900</v>
      </c>
      <c r="M40" s="69">
        <f t="shared" si="39"/>
        <v>2700</v>
      </c>
      <c r="N40" s="7">
        <v>900</v>
      </c>
      <c r="O40" s="7">
        <v>900</v>
      </c>
      <c r="P40" s="7">
        <v>900</v>
      </c>
      <c r="Q40" s="69">
        <f t="shared" si="40"/>
        <v>2700</v>
      </c>
      <c r="R40" s="7">
        <v>900</v>
      </c>
      <c r="S40" s="7">
        <v>900</v>
      </c>
      <c r="T40" s="7">
        <v>900</v>
      </c>
      <c r="U40" s="205">
        <f t="shared" si="41"/>
        <v>2700</v>
      </c>
      <c r="V40" s="182">
        <f t="shared" si="42"/>
        <v>10800</v>
      </c>
      <c r="W40" s="36"/>
      <c r="X40" s="7">
        <v>900</v>
      </c>
      <c r="Y40" s="7">
        <v>900</v>
      </c>
      <c r="Z40" s="7">
        <v>900</v>
      </c>
      <c r="AA40" s="69">
        <f t="shared" si="43"/>
        <v>2700</v>
      </c>
      <c r="AB40" s="7">
        <v>900</v>
      </c>
      <c r="AC40" s="7">
        <v>900</v>
      </c>
      <c r="AD40" s="7">
        <v>900</v>
      </c>
      <c r="AE40" s="69">
        <f t="shared" si="44"/>
        <v>2700</v>
      </c>
      <c r="AF40" s="7">
        <v>900</v>
      </c>
      <c r="AG40" s="7">
        <v>900</v>
      </c>
      <c r="AH40" s="7">
        <v>900</v>
      </c>
      <c r="AI40" s="69">
        <f t="shared" si="45"/>
        <v>2700</v>
      </c>
      <c r="AJ40" s="7">
        <v>900</v>
      </c>
      <c r="AK40" s="7">
        <v>900</v>
      </c>
      <c r="AL40" s="7">
        <v>900</v>
      </c>
      <c r="AM40" s="69">
        <f t="shared" si="46"/>
        <v>2700</v>
      </c>
      <c r="AN40" s="182">
        <f t="shared" si="47"/>
        <v>10800</v>
      </c>
      <c r="AO40" s="36"/>
      <c r="AP40" s="212">
        <f t="shared" si="33"/>
        <v>1</v>
      </c>
      <c r="AQ40" s="36"/>
      <c r="AR40" s="224">
        <f t="shared" si="34"/>
        <v>0</v>
      </c>
      <c r="AS40" s="225">
        <f t="shared" si="35"/>
        <v>0</v>
      </c>
      <c r="AT40" s="204">
        <f t="shared" si="36"/>
        <v>0</v>
      </c>
      <c r="AU40" s="215">
        <f t="shared" si="37"/>
      </c>
    </row>
    <row r="41" spans="2:47" ht="13.5">
      <c r="B41" s="463" t="s">
        <v>103</v>
      </c>
      <c r="C41" s="464"/>
      <c r="D41" s="464"/>
      <c r="E41" s="465"/>
      <c r="F41" s="7">
        <v>20</v>
      </c>
      <c r="G41" s="7">
        <v>20</v>
      </c>
      <c r="H41" s="7">
        <v>20</v>
      </c>
      <c r="I41" s="69">
        <f t="shared" si="38"/>
        <v>60</v>
      </c>
      <c r="J41" s="7">
        <v>20</v>
      </c>
      <c r="K41" s="7">
        <v>20</v>
      </c>
      <c r="L41" s="7">
        <v>20</v>
      </c>
      <c r="M41" s="69">
        <f t="shared" si="39"/>
        <v>60</v>
      </c>
      <c r="N41" s="7">
        <v>20</v>
      </c>
      <c r="O41" s="7">
        <v>20</v>
      </c>
      <c r="P41" s="7">
        <v>20</v>
      </c>
      <c r="Q41" s="69">
        <f t="shared" si="40"/>
        <v>60</v>
      </c>
      <c r="R41" s="7">
        <v>20</v>
      </c>
      <c r="S41" s="7">
        <v>20</v>
      </c>
      <c r="T41" s="7">
        <v>20</v>
      </c>
      <c r="U41" s="69">
        <f t="shared" si="41"/>
        <v>60</v>
      </c>
      <c r="V41" s="182">
        <f t="shared" si="42"/>
        <v>240</v>
      </c>
      <c r="W41" s="36"/>
      <c r="X41" s="7">
        <v>20</v>
      </c>
      <c r="Y41" s="7">
        <v>20</v>
      </c>
      <c r="Z41" s="7">
        <v>20</v>
      </c>
      <c r="AA41" s="69">
        <f t="shared" si="43"/>
        <v>60</v>
      </c>
      <c r="AB41" s="7">
        <v>20</v>
      </c>
      <c r="AC41" s="7">
        <v>20</v>
      </c>
      <c r="AD41" s="7">
        <v>20</v>
      </c>
      <c r="AE41" s="69">
        <f t="shared" si="44"/>
        <v>60</v>
      </c>
      <c r="AF41" s="7">
        <v>20</v>
      </c>
      <c r="AG41" s="7">
        <v>20</v>
      </c>
      <c r="AH41" s="7">
        <v>20</v>
      </c>
      <c r="AI41" s="69">
        <f t="shared" si="45"/>
        <v>60</v>
      </c>
      <c r="AJ41" s="7">
        <v>20</v>
      </c>
      <c r="AK41" s="7">
        <v>20</v>
      </c>
      <c r="AL41" s="7">
        <v>20</v>
      </c>
      <c r="AM41" s="69">
        <f t="shared" si="46"/>
        <v>60</v>
      </c>
      <c r="AN41" s="182">
        <f t="shared" si="47"/>
        <v>240</v>
      </c>
      <c r="AO41" s="36"/>
      <c r="AP41" s="212">
        <f t="shared" si="33"/>
        <v>1</v>
      </c>
      <c r="AQ41" s="36"/>
      <c r="AR41" s="224">
        <f t="shared" si="34"/>
        <v>0</v>
      </c>
      <c r="AS41" s="225">
        <f t="shared" si="35"/>
        <v>0</v>
      </c>
      <c r="AT41" s="204">
        <f t="shared" si="36"/>
        <v>0</v>
      </c>
      <c r="AU41" s="215">
        <f t="shared" si="37"/>
      </c>
    </row>
    <row r="42" spans="2:47" ht="13.5">
      <c r="B42" s="463" t="s">
        <v>104</v>
      </c>
      <c r="C42" s="464"/>
      <c r="D42" s="464"/>
      <c r="E42" s="465"/>
      <c r="F42" s="7">
        <v>230</v>
      </c>
      <c r="G42" s="7">
        <v>230</v>
      </c>
      <c r="H42" s="7">
        <v>230</v>
      </c>
      <c r="I42" s="69">
        <f t="shared" si="38"/>
        <v>690</v>
      </c>
      <c r="J42" s="7">
        <v>230</v>
      </c>
      <c r="K42" s="7">
        <v>230</v>
      </c>
      <c r="L42" s="7">
        <v>230</v>
      </c>
      <c r="M42" s="69">
        <f t="shared" si="39"/>
        <v>690</v>
      </c>
      <c r="N42" s="7">
        <v>230</v>
      </c>
      <c r="O42" s="7">
        <v>230</v>
      </c>
      <c r="P42" s="7">
        <v>230</v>
      </c>
      <c r="Q42" s="69">
        <f t="shared" si="40"/>
        <v>690</v>
      </c>
      <c r="R42" s="7">
        <v>230</v>
      </c>
      <c r="S42" s="7">
        <v>230</v>
      </c>
      <c r="T42" s="7">
        <v>230</v>
      </c>
      <c r="U42" s="69">
        <f t="shared" si="41"/>
        <v>690</v>
      </c>
      <c r="V42" s="182">
        <f t="shared" si="42"/>
        <v>2760</v>
      </c>
      <c r="W42" s="36"/>
      <c r="X42" s="7">
        <v>230</v>
      </c>
      <c r="Y42" s="7">
        <v>230</v>
      </c>
      <c r="Z42" s="7">
        <v>230</v>
      </c>
      <c r="AA42" s="69">
        <f t="shared" si="43"/>
        <v>690</v>
      </c>
      <c r="AB42" s="7">
        <v>230</v>
      </c>
      <c r="AC42" s="7">
        <v>230</v>
      </c>
      <c r="AD42" s="7">
        <v>230</v>
      </c>
      <c r="AE42" s="69">
        <f t="shared" si="44"/>
        <v>690</v>
      </c>
      <c r="AF42" s="7">
        <v>230</v>
      </c>
      <c r="AG42" s="7">
        <v>230</v>
      </c>
      <c r="AH42" s="7">
        <v>230</v>
      </c>
      <c r="AI42" s="69">
        <f t="shared" si="45"/>
        <v>690</v>
      </c>
      <c r="AJ42" s="7">
        <v>230</v>
      </c>
      <c r="AK42" s="7">
        <v>230</v>
      </c>
      <c r="AL42" s="7">
        <v>230</v>
      </c>
      <c r="AM42" s="69">
        <f t="shared" si="46"/>
        <v>690</v>
      </c>
      <c r="AN42" s="182">
        <f t="shared" si="47"/>
        <v>2760</v>
      </c>
      <c r="AO42" s="36"/>
      <c r="AP42" s="212">
        <f t="shared" si="33"/>
        <v>1</v>
      </c>
      <c r="AQ42" s="36"/>
      <c r="AR42" s="224">
        <f t="shared" si="34"/>
        <v>0</v>
      </c>
      <c r="AS42" s="225">
        <f t="shared" si="35"/>
        <v>0</v>
      </c>
      <c r="AT42" s="204">
        <f t="shared" si="36"/>
        <v>0</v>
      </c>
      <c r="AU42" s="215">
        <f t="shared" si="37"/>
      </c>
    </row>
    <row r="43" spans="2:47" ht="13.5">
      <c r="B43" s="463" t="s">
        <v>105</v>
      </c>
      <c r="C43" s="464"/>
      <c r="D43" s="464"/>
      <c r="E43" s="465"/>
      <c r="F43" s="7">
        <v>500</v>
      </c>
      <c r="G43" s="7">
        <v>500</v>
      </c>
      <c r="H43" s="7">
        <v>500</v>
      </c>
      <c r="I43" s="69">
        <f t="shared" si="38"/>
        <v>1500</v>
      </c>
      <c r="J43" s="7">
        <v>500</v>
      </c>
      <c r="K43" s="7">
        <v>500</v>
      </c>
      <c r="L43" s="7">
        <v>500</v>
      </c>
      <c r="M43" s="69">
        <f t="shared" si="39"/>
        <v>1500</v>
      </c>
      <c r="N43" s="7">
        <v>500</v>
      </c>
      <c r="O43" s="7">
        <v>500</v>
      </c>
      <c r="P43" s="7">
        <v>500</v>
      </c>
      <c r="Q43" s="69">
        <f t="shared" si="40"/>
        <v>1500</v>
      </c>
      <c r="R43" s="7">
        <v>500</v>
      </c>
      <c r="S43" s="7">
        <v>500</v>
      </c>
      <c r="T43" s="7">
        <v>500</v>
      </c>
      <c r="U43" s="69">
        <f t="shared" si="41"/>
        <v>1500</v>
      </c>
      <c r="V43" s="182">
        <f t="shared" si="42"/>
        <v>6000</v>
      </c>
      <c r="W43" s="36"/>
      <c r="X43" s="7">
        <v>500</v>
      </c>
      <c r="Y43" s="7">
        <v>500</v>
      </c>
      <c r="Z43" s="7">
        <v>500</v>
      </c>
      <c r="AA43" s="69">
        <f t="shared" si="43"/>
        <v>1500</v>
      </c>
      <c r="AB43" s="7">
        <v>500</v>
      </c>
      <c r="AC43" s="7">
        <v>500</v>
      </c>
      <c r="AD43" s="7">
        <v>500</v>
      </c>
      <c r="AE43" s="69">
        <f t="shared" si="44"/>
        <v>1500</v>
      </c>
      <c r="AF43" s="7">
        <v>500</v>
      </c>
      <c r="AG43" s="7">
        <v>500</v>
      </c>
      <c r="AH43" s="7">
        <v>500</v>
      </c>
      <c r="AI43" s="69">
        <f t="shared" si="45"/>
        <v>1500</v>
      </c>
      <c r="AJ43" s="7">
        <v>500</v>
      </c>
      <c r="AK43" s="7">
        <v>500</v>
      </c>
      <c r="AL43" s="7">
        <v>500</v>
      </c>
      <c r="AM43" s="69">
        <f t="shared" si="46"/>
        <v>1500</v>
      </c>
      <c r="AN43" s="182">
        <f t="shared" si="47"/>
        <v>6000</v>
      </c>
      <c r="AO43" s="36"/>
      <c r="AP43" s="212">
        <f t="shared" si="33"/>
        <v>1</v>
      </c>
      <c r="AQ43" s="36"/>
      <c r="AR43" s="224">
        <f t="shared" si="34"/>
        <v>0</v>
      </c>
      <c r="AS43" s="225">
        <f t="shared" si="35"/>
        <v>0</v>
      </c>
      <c r="AT43" s="204">
        <f t="shared" si="36"/>
        <v>0</v>
      </c>
      <c r="AU43" s="215">
        <f t="shared" si="37"/>
      </c>
    </row>
    <row r="44" spans="2:47" ht="13.5">
      <c r="B44" s="463" t="s">
        <v>106</v>
      </c>
      <c r="C44" s="464"/>
      <c r="D44" s="464"/>
      <c r="E44" s="465"/>
      <c r="F44" s="7">
        <v>40</v>
      </c>
      <c r="G44" s="7">
        <v>40</v>
      </c>
      <c r="H44" s="7">
        <v>40</v>
      </c>
      <c r="I44" s="69">
        <f t="shared" si="38"/>
        <v>120</v>
      </c>
      <c r="J44" s="7">
        <v>40</v>
      </c>
      <c r="K44" s="7">
        <v>40</v>
      </c>
      <c r="L44" s="7">
        <v>40</v>
      </c>
      <c r="M44" s="69">
        <f t="shared" si="39"/>
        <v>120</v>
      </c>
      <c r="N44" s="7">
        <v>40</v>
      </c>
      <c r="O44" s="7">
        <v>40</v>
      </c>
      <c r="P44" s="7">
        <v>40</v>
      </c>
      <c r="Q44" s="69">
        <f t="shared" si="40"/>
        <v>120</v>
      </c>
      <c r="R44" s="7">
        <v>40</v>
      </c>
      <c r="S44" s="7">
        <v>40</v>
      </c>
      <c r="T44" s="7">
        <v>40</v>
      </c>
      <c r="U44" s="69">
        <f t="shared" si="41"/>
        <v>120</v>
      </c>
      <c r="V44" s="182">
        <f t="shared" si="42"/>
        <v>480</v>
      </c>
      <c r="W44" s="36"/>
      <c r="X44" s="7">
        <v>40</v>
      </c>
      <c r="Y44" s="7">
        <v>40</v>
      </c>
      <c r="Z44" s="7">
        <v>40</v>
      </c>
      <c r="AA44" s="69">
        <f t="shared" si="43"/>
        <v>120</v>
      </c>
      <c r="AB44" s="7">
        <v>40</v>
      </c>
      <c r="AC44" s="7">
        <v>40</v>
      </c>
      <c r="AD44" s="7">
        <v>40</v>
      </c>
      <c r="AE44" s="69">
        <f t="shared" si="44"/>
        <v>120</v>
      </c>
      <c r="AF44" s="7">
        <v>40</v>
      </c>
      <c r="AG44" s="7">
        <v>40</v>
      </c>
      <c r="AH44" s="7">
        <v>40</v>
      </c>
      <c r="AI44" s="69">
        <f t="shared" si="45"/>
        <v>120</v>
      </c>
      <c r="AJ44" s="7">
        <v>40</v>
      </c>
      <c r="AK44" s="7">
        <v>40</v>
      </c>
      <c r="AL44" s="7">
        <v>40</v>
      </c>
      <c r="AM44" s="69">
        <f t="shared" si="46"/>
        <v>120</v>
      </c>
      <c r="AN44" s="182">
        <f t="shared" si="47"/>
        <v>480</v>
      </c>
      <c r="AO44" s="36"/>
      <c r="AP44" s="212">
        <f t="shared" si="33"/>
        <v>1</v>
      </c>
      <c r="AQ44" s="36"/>
      <c r="AR44" s="224">
        <f t="shared" si="34"/>
        <v>0</v>
      </c>
      <c r="AS44" s="225">
        <f t="shared" si="35"/>
        <v>0</v>
      </c>
      <c r="AT44" s="204">
        <f t="shared" si="36"/>
        <v>0</v>
      </c>
      <c r="AU44" s="215">
        <f t="shared" si="37"/>
      </c>
    </row>
    <row r="45" spans="2:47" ht="13.5">
      <c r="B45" s="463" t="s">
        <v>107</v>
      </c>
      <c r="C45" s="464"/>
      <c r="D45" s="464"/>
      <c r="E45" s="465"/>
      <c r="F45" s="7">
        <v>150</v>
      </c>
      <c r="G45" s="7">
        <v>150</v>
      </c>
      <c r="H45" s="7">
        <v>150</v>
      </c>
      <c r="I45" s="69">
        <f t="shared" si="38"/>
        <v>450</v>
      </c>
      <c r="J45" s="7">
        <v>150</v>
      </c>
      <c r="K45" s="7">
        <v>150</v>
      </c>
      <c r="L45" s="7">
        <v>150</v>
      </c>
      <c r="M45" s="69">
        <f t="shared" si="39"/>
        <v>450</v>
      </c>
      <c r="N45" s="7">
        <v>150</v>
      </c>
      <c r="O45" s="7">
        <v>150</v>
      </c>
      <c r="P45" s="7">
        <v>150</v>
      </c>
      <c r="Q45" s="69">
        <f t="shared" si="40"/>
        <v>450</v>
      </c>
      <c r="R45" s="7">
        <v>150</v>
      </c>
      <c r="S45" s="7">
        <v>150</v>
      </c>
      <c r="T45" s="7">
        <v>150</v>
      </c>
      <c r="U45" s="69">
        <f t="shared" si="41"/>
        <v>450</v>
      </c>
      <c r="V45" s="182">
        <f t="shared" si="42"/>
        <v>1800</v>
      </c>
      <c r="W45" s="36"/>
      <c r="X45" s="7">
        <v>150</v>
      </c>
      <c r="Y45" s="7">
        <v>150</v>
      </c>
      <c r="Z45" s="7">
        <v>150</v>
      </c>
      <c r="AA45" s="69">
        <f t="shared" si="43"/>
        <v>450</v>
      </c>
      <c r="AB45" s="7">
        <v>150</v>
      </c>
      <c r="AC45" s="7">
        <v>150</v>
      </c>
      <c r="AD45" s="7">
        <v>150</v>
      </c>
      <c r="AE45" s="69">
        <f t="shared" si="44"/>
        <v>450</v>
      </c>
      <c r="AF45" s="7">
        <v>150</v>
      </c>
      <c r="AG45" s="7">
        <v>150</v>
      </c>
      <c r="AH45" s="7">
        <v>150</v>
      </c>
      <c r="AI45" s="69">
        <f t="shared" si="45"/>
        <v>450</v>
      </c>
      <c r="AJ45" s="7">
        <v>150</v>
      </c>
      <c r="AK45" s="7">
        <v>150</v>
      </c>
      <c r="AL45" s="7">
        <v>150</v>
      </c>
      <c r="AM45" s="69">
        <f t="shared" si="46"/>
        <v>450</v>
      </c>
      <c r="AN45" s="182">
        <f t="shared" si="47"/>
        <v>1800</v>
      </c>
      <c r="AO45" s="36"/>
      <c r="AP45" s="212">
        <f t="shared" si="33"/>
        <v>1</v>
      </c>
      <c r="AQ45" s="36"/>
      <c r="AR45" s="224">
        <f t="shared" si="34"/>
        <v>0</v>
      </c>
      <c r="AS45" s="225">
        <f t="shared" si="35"/>
        <v>0</v>
      </c>
      <c r="AT45" s="204">
        <f t="shared" si="36"/>
        <v>0</v>
      </c>
      <c r="AU45" s="215">
        <f t="shared" si="37"/>
      </c>
    </row>
    <row r="46" spans="2:47" ht="13.5">
      <c r="B46" s="463" t="s">
        <v>108</v>
      </c>
      <c r="C46" s="464"/>
      <c r="D46" s="464"/>
      <c r="E46" s="465"/>
      <c r="F46" s="7">
        <v>350</v>
      </c>
      <c r="G46" s="7">
        <v>350</v>
      </c>
      <c r="H46" s="7">
        <v>350</v>
      </c>
      <c r="I46" s="69">
        <f t="shared" si="38"/>
        <v>1050</v>
      </c>
      <c r="J46" s="7">
        <v>350</v>
      </c>
      <c r="K46" s="7">
        <v>350</v>
      </c>
      <c r="L46" s="7">
        <v>350</v>
      </c>
      <c r="M46" s="69">
        <f t="shared" si="39"/>
        <v>1050</v>
      </c>
      <c r="N46" s="7">
        <v>350</v>
      </c>
      <c r="O46" s="7">
        <v>350</v>
      </c>
      <c r="P46" s="7">
        <v>350</v>
      </c>
      <c r="Q46" s="69">
        <f t="shared" si="40"/>
        <v>1050</v>
      </c>
      <c r="R46" s="7">
        <v>350</v>
      </c>
      <c r="S46" s="7">
        <v>350</v>
      </c>
      <c r="T46" s="7">
        <v>350</v>
      </c>
      <c r="U46" s="69">
        <f t="shared" si="41"/>
        <v>1050</v>
      </c>
      <c r="V46" s="182">
        <f t="shared" si="42"/>
        <v>4200</v>
      </c>
      <c r="W46" s="36"/>
      <c r="X46" s="7">
        <v>350</v>
      </c>
      <c r="Y46" s="7">
        <v>350</v>
      </c>
      <c r="Z46" s="7">
        <v>350</v>
      </c>
      <c r="AA46" s="69">
        <f t="shared" si="43"/>
        <v>1050</v>
      </c>
      <c r="AB46" s="7">
        <v>350</v>
      </c>
      <c r="AC46" s="7">
        <v>350</v>
      </c>
      <c r="AD46" s="7">
        <v>350</v>
      </c>
      <c r="AE46" s="69">
        <f t="shared" si="44"/>
        <v>1050</v>
      </c>
      <c r="AF46" s="7">
        <v>350</v>
      </c>
      <c r="AG46" s="7">
        <v>350</v>
      </c>
      <c r="AH46" s="7">
        <v>350</v>
      </c>
      <c r="AI46" s="69">
        <f t="shared" si="45"/>
        <v>1050</v>
      </c>
      <c r="AJ46" s="7">
        <v>350</v>
      </c>
      <c r="AK46" s="7">
        <v>350</v>
      </c>
      <c r="AL46" s="7">
        <v>350</v>
      </c>
      <c r="AM46" s="69">
        <f t="shared" si="46"/>
        <v>1050</v>
      </c>
      <c r="AN46" s="182">
        <f t="shared" si="47"/>
        <v>4200</v>
      </c>
      <c r="AO46" s="36"/>
      <c r="AP46" s="212">
        <f t="shared" si="33"/>
        <v>1</v>
      </c>
      <c r="AQ46" s="36"/>
      <c r="AR46" s="224">
        <f t="shared" si="34"/>
        <v>0</v>
      </c>
      <c r="AS46" s="225">
        <f t="shared" si="35"/>
        <v>0</v>
      </c>
      <c r="AT46" s="204">
        <f t="shared" si="36"/>
        <v>0</v>
      </c>
      <c r="AU46" s="215">
        <f t="shared" si="37"/>
      </c>
    </row>
    <row r="47" spans="2:47" ht="13.5">
      <c r="B47" s="463"/>
      <c r="C47" s="464"/>
      <c r="D47" s="464"/>
      <c r="E47" s="465"/>
      <c r="F47" s="7"/>
      <c r="G47" s="7"/>
      <c r="H47" s="24"/>
      <c r="I47" s="69">
        <f t="shared" si="38"/>
        <v>0</v>
      </c>
      <c r="J47" s="57"/>
      <c r="K47" s="7"/>
      <c r="L47" s="7"/>
      <c r="M47" s="69">
        <f t="shared" si="39"/>
        <v>0</v>
      </c>
      <c r="N47" s="7"/>
      <c r="O47" s="7"/>
      <c r="P47" s="7"/>
      <c r="Q47" s="69">
        <f t="shared" si="40"/>
        <v>0</v>
      </c>
      <c r="R47" s="7"/>
      <c r="S47" s="7"/>
      <c r="T47" s="24"/>
      <c r="U47" s="69">
        <f t="shared" si="41"/>
        <v>0</v>
      </c>
      <c r="V47" s="182">
        <f t="shared" si="42"/>
        <v>0</v>
      </c>
      <c r="W47" s="36"/>
      <c r="X47" s="7"/>
      <c r="Y47" s="7"/>
      <c r="Z47" s="24"/>
      <c r="AA47" s="69">
        <f t="shared" si="43"/>
        <v>0</v>
      </c>
      <c r="AB47" s="57"/>
      <c r="AC47" s="7"/>
      <c r="AD47" s="7"/>
      <c r="AE47" s="69">
        <f t="shared" si="44"/>
        <v>0</v>
      </c>
      <c r="AF47" s="7"/>
      <c r="AG47" s="7"/>
      <c r="AH47" s="7"/>
      <c r="AI47" s="69">
        <f t="shared" si="45"/>
        <v>0</v>
      </c>
      <c r="AJ47" s="7"/>
      <c r="AK47" s="7"/>
      <c r="AL47" s="24"/>
      <c r="AM47" s="69">
        <f t="shared" si="46"/>
        <v>0</v>
      </c>
      <c r="AN47" s="182">
        <f t="shared" si="47"/>
        <v>0</v>
      </c>
      <c r="AO47" s="36"/>
      <c r="AP47" s="212">
        <f t="shared" si="33"/>
        <v>0</v>
      </c>
      <c r="AQ47" s="36"/>
      <c r="AR47" s="224">
        <f t="shared" si="34"/>
        <v>0</v>
      </c>
      <c r="AS47" s="225">
        <f t="shared" si="35"/>
        <v>0</v>
      </c>
      <c r="AT47" s="204">
        <f t="shared" si="36"/>
        <v>0</v>
      </c>
      <c r="AU47" s="215">
        <f t="shared" si="37"/>
      </c>
    </row>
    <row r="48" spans="2:47" ht="13.5">
      <c r="B48" s="463"/>
      <c r="C48" s="464"/>
      <c r="D48" s="464"/>
      <c r="E48" s="465"/>
      <c r="F48" s="7"/>
      <c r="G48" s="7"/>
      <c r="H48" s="24"/>
      <c r="I48" s="69">
        <f t="shared" si="38"/>
        <v>0</v>
      </c>
      <c r="J48" s="57"/>
      <c r="K48" s="7"/>
      <c r="L48" s="7"/>
      <c r="M48" s="69">
        <f t="shared" si="39"/>
        <v>0</v>
      </c>
      <c r="N48" s="7"/>
      <c r="O48" s="7"/>
      <c r="P48" s="7"/>
      <c r="Q48" s="69">
        <f t="shared" si="40"/>
        <v>0</v>
      </c>
      <c r="R48" s="7"/>
      <c r="S48" s="7"/>
      <c r="T48" s="24"/>
      <c r="U48" s="69">
        <f t="shared" si="41"/>
        <v>0</v>
      </c>
      <c r="V48" s="182">
        <f t="shared" si="42"/>
        <v>0</v>
      </c>
      <c r="W48" s="36"/>
      <c r="X48" s="7"/>
      <c r="Y48" s="7"/>
      <c r="Z48" s="24"/>
      <c r="AA48" s="69">
        <f t="shared" si="43"/>
        <v>0</v>
      </c>
      <c r="AB48" s="57"/>
      <c r="AC48" s="7"/>
      <c r="AD48" s="7"/>
      <c r="AE48" s="69">
        <f t="shared" si="44"/>
        <v>0</v>
      </c>
      <c r="AF48" s="7"/>
      <c r="AG48" s="7"/>
      <c r="AH48" s="7"/>
      <c r="AI48" s="69">
        <f t="shared" si="45"/>
        <v>0</v>
      </c>
      <c r="AJ48" s="7"/>
      <c r="AK48" s="7"/>
      <c r="AL48" s="24"/>
      <c r="AM48" s="69">
        <f t="shared" si="46"/>
        <v>0</v>
      </c>
      <c r="AN48" s="182">
        <f t="shared" si="47"/>
        <v>0</v>
      </c>
      <c r="AO48" s="36"/>
      <c r="AP48" s="212">
        <f t="shared" si="33"/>
        <v>0</v>
      </c>
      <c r="AQ48" s="36"/>
      <c r="AR48" s="224">
        <f t="shared" si="34"/>
        <v>0</v>
      </c>
      <c r="AS48" s="225">
        <f t="shared" si="35"/>
        <v>0</v>
      </c>
      <c r="AT48" s="204">
        <f t="shared" si="36"/>
        <v>0</v>
      </c>
      <c r="AU48" s="215">
        <f t="shared" si="37"/>
      </c>
    </row>
    <row r="49" spans="2:47" ht="13.5">
      <c r="B49" s="463"/>
      <c r="C49" s="464"/>
      <c r="D49" s="464"/>
      <c r="E49" s="465"/>
      <c r="F49" s="7"/>
      <c r="G49" s="7"/>
      <c r="H49" s="24"/>
      <c r="I49" s="69">
        <f t="shared" si="38"/>
        <v>0</v>
      </c>
      <c r="J49" s="57"/>
      <c r="K49" s="7"/>
      <c r="L49" s="7"/>
      <c r="M49" s="69">
        <f t="shared" si="39"/>
        <v>0</v>
      </c>
      <c r="N49" s="7"/>
      <c r="O49" s="7"/>
      <c r="P49" s="7"/>
      <c r="Q49" s="69">
        <f t="shared" si="40"/>
        <v>0</v>
      </c>
      <c r="R49" s="7"/>
      <c r="S49" s="7"/>
      <c r="T49" s="24"/>
      <c r="U49" s="69">
        <f t="shared" si="41"/>
        <v>0</v>
      </c>
      <c r="V49" s="182">
        <f t="shared" si="42"/>
        <v>0</v>
      </c>
      <c r="W49" s="36"/>
      <c r="X49" s="7"/>
      <c r="Y49" s="7"/>
      <c r="Z49" s="24"/>
      <c r="AA49" s="69">
        <f t="shared" si="43"/>
        <v>0</v>
      </c>
      <c r="AB49" s="57"/>
      <c r="AC49" s="7"/>
      <c r="AD49" s="7"/>
      <c r="AE49" s="69">
        <f t="shared" si="44"/>
        <v>0</v>
      </c>
      <c r="AF49" s="7"/>
      <c r="AG49" s="7"/>
      <c r="AH49" s="7"/>
      <c r="AI49" s="69">
        <f t="shared" si="45"/>
        <v>0</v>
      </c>
      <c r="AJ49" s="7"/>
      <c r="AK49" s="7"/>
      <c r="AL49" s="24"/>
      <c r="AM49" s="69">
        <f t="shared" si="46"/>
        <v>0</v>
      </c>
      <c r="AN49" s="182">
        <f t="shared" si="47"/>
        <v>0</v>
      </c>
      <c r="AO49" s="36"/>
      <c r="AP49" s="212">
        <f t="shared" si="33"/>
        <v>0</v>
      </c>
      <c r="AQ49" s="36"/>
      <c r="AR49" s="224">
        <f t="shared" si="34"/>
        <v>0</v>
      </c>
      <c r="AS49" s="225">
        <f t="shared" si="35"/>
        <v>0</v>
      </c>
      <c r="AT49" s="204">
        <f t="shared" si="36"/>
        <v>0</v>
      </c>
      <c r="AU49" s="215">
        <f t="shared" si="37"/>
      </c>
    </row>
    <row r="50" spans="2:47" ht="13.5">
      <c r="B50" s="463"/>
      <c r="C50" s="464"/>
      <c r="D50" s="464"/>
      <c r="E50" s="465"/>
      <c r="F50" s="7"/>
      <c r="G50" s="7"/>
      <c r="H50" s="24"/>
      <c r="I50" s="69">
        <f t="shared" si="38"/>
        <v>0</v>
      </c>
      <c r="J50" s="57"/>
      <c r="K50" s="7"/>
      <c r="L50" s="7"/>
      <c r="M50" s="69">
        <f t="shared" si="39"/>
        <v>0</v>
      </c>
      <c r="N50" s="7"/>
      <c r="O50" s="7"/>
      <c r="P50" s="7"/>
      <c r="Q50" s="69">
        <f t="shared" si="40"/>
        <v>0</v>
      </c>
      <c r="R50" s="7"/>
      <c r="S50" s="7"/>
      <c r="T50" s="24"/>
      <c r="U50" s="69">
        <f t="shared" si="41"/>
        <v>0</v>
      </c>
      <c r="V50" s="182">
        <f t="shared" si="42"/>
        <v>0</v>
      </c>
      <c r="W50" s="36"/>
      <c r="X50" s="7"/>
      <c r="Y50" s="7"/>
      <c r="Z50" s="24"/>
      <c r="AA50" s="69">
        <f t="shared" si="43"/>
        <v>0</v>
      </c>
      <c r="AB50" s="57"/>
      <c r="AC50" s="7"/>
      <c r="AD50" s="7"/>
      <c r="AE50" s="69">
        <f t="shared" si="44"/>
        <v>0</v>
      </c>
      <c r="AF50" s="7"/>
      <c r="AG50" s="7"/>
      <c r="AH50" s="7"/>
      <c r="AI50" s="69">
        <f t="shared" si="45"/>
        <v>0</v>
      </c>
      <c r="AJ50" s="7"/>
      <c r="AK50" s="7"/>
      <c r="AL50" s="24"/>
      <c r="AM50" s="69">
        <f t="shared" si="46"/>
        <v>0</v>
      </c>
      <c r="AN50" s="182">
        <f t="shared" si="47"/>
        <v>0</v>
      </c>
      <c r="AO50" s="36"/>
      <c r="AP50" s="212">
        <f t="shared" si="33"/>
        <v>0</v>
      </c>
      <c r="AQ50" s="36"/>
      <c r="AR50" s="224">
        <f t="shared" si="34"/>
        <v>0</v>
      </c>
      <c r="AS50" s="225">
        <f t="shared" si="35"/>
        <v>0</v>
      </c>
      <c r="AT50" s="204">
        <f t="shared" si="36"/>
        <v>0</v>
      </c>
      <c r="AU50" s="215">
        <f t="shared" si="37"/>
      </c>
    </row>
    <row r="51" spans="2:47" ht="13.5">
      <c r="B51" s="463"/>
      <c r="C51" s="464"/>
      <c r="D51" s="464"/>
      <c r="E51" s="465"/>
      <c r="F51" s="7"/>
      <c r="G51" s="7"/>
      <c r="H51" s="24"/>
      <c r="I51" s="69">
        <f t="shared" si="38"/>
        <v>0</v>
      </c>
      <c r="J51" s="57"/>
      <c r="K51" s="7"/>
      <c r="L51" s="7"/>
      <c r="M51" s="69">
        <f t="shared" si="39"/>
        <v>0</v>
      </c>
      <c r="N51" s="7"/>
      <c r="O51" s="7"/>
      <c r="P51" s="7"/>
      <c r="Q51" s="69">
        <f t="shared" si="40"/>
        <v>0</v>
      </c>
      <c r="R51" s="7"/>
      <c r="S51" s="7"/>
      <c r="T51" s="24"/>
      <c r="U51" s="69">
        <f t="shared" si="41"/>
        <v>0</v>
      </c>
      <c r="V51" s="182">
        <f t="shared" si="42"/>
        <v>0</v>
      </c>
      <c r="W51" s="36"/>
      <c r="X51" s="7"/>
      <c r="Y51" s="7"/>
      <c r="Z51" s="24"/>
      <c r="AA51" s="69">
        <f t="shared" si="43"/>
        <v>0</v>
      </c>
      <c r="AB51" s="57"/>
      <c r="AC51" s="7"/>
      <c r="AD51" s="7"/>
      <c r="AE51" s="69">
        <f t="shared" si="44"/>
        <v>0</v>
      </c>
      <c r="AF51" s="7"/>
      <c r="AG51" s="7"/>
      <c r="AH51" s="7"/>
      <c r="AI51" s="69">
        <f t="shared" si="45"/>
        <v>0</v>
      </c>
      <c r="AJ51" s="7"/>
      <c r="AK51" s="7"/>
      <c r="AL51" s="24"/>
      <c r="AM51" s="69">
        <f t="shared" si="46"/>
        <v>0</v>
      </c>
      <c r="AN51" s="182">
        <f t="shared" si="47"/>
        <v>0</v>
      </c>
      <c r="AO51" s="36"/>
      <c r="AP51" s="212">
        <f t="shared" si="33"/>
        <v>0</v>
      </c>
      <c r="AQ51" s="36"/>
      <c r="AR51" s="224">
        <f t="shared" si="34"/>
        <v>0</v>
      </c>
      <c r="AS51" s="225">
        <f t="shared" si="35"/>
        <v>0</v>
      </c>
      <c r="AT51" s="204">
        <f t="shared" si="36"/>
        <v>0</v>
      </c>
      <c r="AU51" s="215">
        <f t="shared" si="37"/>
      </c>
    </row>
    <row r="52" spans="2:47" ht="13.5">
      <c r="B52" s="463"/>
      <c r="C52" s="464"/>
      <c r="D52" s="464"/>
      <c r="E52" s="465"/>
      <c r="F52" s="7"/>
      <c r="G52" s="7"/>
      <c r="H52" s="24"/>
      <c r="I52" s="69">
        <f t="shared" si="38"/>
        <v>0</v>
      </c>
      <c r="J52" s="57"/>
      <c r="K52" s="7"/>
      <c r="L52" s="7"/>
      <c r="M52" s="69">
        <f t="shared" si="39"/>
        <v>0</v>
      </c>
      <c r="N52" s="7"/>
      <c r="O52" s="7"/>
      <c r="P52" s="7"/>
      <c r="Q52" s="69">
        <f t="shared" si="40"/>
        <v>0</v>
      </c>
      <c r="R52" s="7"/>
      <c r="S52" s="7"/>
      <c r="T52" s="24"/>
      <c r="U52" s="69">
        <f t="shared" si="41"/>
        <v>0</v>
      </c>
      <c r="V52" s="182">
        <f t="shared" si="42"/>
        <v>0</v>
      </c>
      <c r="W52" s="36"/>
      <c r="X52" s="7"/>
      <c r="Y52" s="7"/>
      <c r="Z52" s="24"/>
      <c r="AA52" s="69">
        <f t="shared" si="43"/>
        <v>0</v>
      </c>
      <c r="AB52" s="57"/>
      <c r="AC52" s="7"/>
      <c r="AD52" s="7"/>
      <c r="AE52" s="69">
        <f t="shared" si="44"/>
        <v>0</v>
      </c>
      <c r="AF52" s="7"/>
      <c r="AG52" s="7"/>
      <c r="AH52" s="7"/>
      <c r="AI52" s="69">
        <f t="shared" si="45"/>
        <v>0</v>
      </c>
      <c r="AJ52" s="7"/>
      <c r="AK52" s="7"/>
      <c r="AL52" s="24"/>
      <c r="AM52" s="69">
        <f t="shared" si="46"/>
        <v>0</v>
      </c>
      <c r="AN52" s="182">
        <f t="shared" si="47"/>
        <v>0</v>
      </c>
      <c r="AO52" s="36"/>
      <c r="AP52" s="212">
        <f t="shared" si="33"/>
        <v>0</v>
      </c>
      <c r="AQ52" s="36"/>
      <c r="AR52" s="224">
        <f t="shared" si="34"/>
        <v>0</v>
      </c>
      <c r="AS52" s="225">
        <f t="shared" si="35"/>
        <v>0</v>
      </c>
      <c r="AT52" s="204">
        <f t="shared" si="36"/>
        <v>0</v>
      </c>
      <c r="AU52" s="215">
        <f t="shared" si="37"/>
      </c>
    </row>
    <row r="53" spans="2:47" ht="13.5">
      <c r="B53" s="463"/>
      <c r="C53" s="464"/>
      <c r="D53" s="464"/>
      <c r="E53" s="465"/>
      <c r="F53" s="7"/>
      <c r="G53" s="7"/>
      <c r="H53" s="24"/>
      <c r="I53" s="69">
        <f t="shared" si="38"/>
        <v>0</v>
      </c>
      <c r="J53" s="57"/>
      <c r="K53" s="7"/>
      <c r="L53" s="7"/>
      <c r="M53" s="69">
        <f t="shared" si="39"/>
        <v>0</v>
      </c>
      <c r="N53" s="7"/>
      <c r="O53" s="7"/>
      <c r="P53" s="7"/>
      <c r="Q53" s="69">
        <f t="shared" si="40"/>
        <v>0</v>
      </c>
      <c r="R53" s="7"/>
      <c r="S53" s="7"/>
      <c r="T53" s="24"/>
      <c r="U53" s="69">
        <f t="shared" si="41"/>
        <v>0</v>
      </c>
      <c r="V53" s="182">
        <f t="shared" si="42"/>
        <v>0</v>
      </c>
      <c r="W53" s="36"/>
      <c r="X53" s="7"/>
      <c r="Y53" s="7"/>
      <c r="Z53" s="24"/>
      <c r="AA53" s="69">
        <f t="shared" si="43"/>
        <v>0</v>
      </c>
      <c r="AB53" s="57"/>
      <c r="AC53" s="7"/>
      <c r="AD53" s="7"/>
      <c r="AE53" s="69">
        <f t="shared" si="44"/>
        <v>0</v>
      </c>
      <c r="AF53" s="7"/>
      <c r="AG53" s="7"/>
      <c r="AH53" s="7"/>
      <c r="AI53" s="69">
        <f t="shared" si="45"/>
        <v>0</v>
      </c>
      <c r="AJ53" s="7"/>
      <c r="AK53" s="7"/>
      <c r="AL53" s="24"/>
      <c r="AM53" s="69">
        <f t="shared" si="46"/>
        <v>0</v>
      </c>
      <c r="AN53" s="182">
        <f t="shared" si="47"/>
        <v>0</v>
      </c>
      <c r="AO53" s="36"/>
      <c r="AP53" s="212">
        <f t="shared" si="33"/>
        <v>0</v>
      </c>
      <c r="AQ53" s="36"/>
      <c r="AR53" s="224">
        <f t="shared" si="34"/>
        <v>0</v>
      </c>
      <c r="AS53" s="225">
        <f t="shared" si="35"/>
        <v>0</v>
      </c>
      <c r="AT53" s="204">
        <f t="shared" si="36"/>
        <v>0</v>
      </c>
      <c r="AU53" s="215">
        <f t="shared" si="37"/>
      </c>
    </row>
    <row r="54" spans="2:47" ht="13.5">
      <c r="B54" s="463"/>
      <c r="C54" s="464"/>
      <c r="D54" s="464"/>
      <c r="E54" s="465"/>
      <c r="F54" s="7"/>
      <c r="G54" s="7"/>
      <c r="H54" s="24"/>
      <c r="I54" s="69">
        <f t="shared" si="38"/>
        <v>0</v>
      </c>
      <c r="J54" s="57"/>
      <c r="K54" s="7"/>
      <c r="L54" s="7"/>
      <c r="M54" s="69">
        <f t="shared" si="39"/>
        <v>0</v>
      </c>
      <c r="N54" s="7"/>
      <c r="O54" s="7"/>
      <c r="P54" s="7"/>
      <c r="Q54" s="69">
        <f t="shared" si="40"/>
        <v>0</v>
      </c>
      <c r="R54" s="7"/>
      <c r="S54" s="7"/>
      <c r="T54" s="24"/>
      <c r="U54" s="69">
        <f t="shared" si="41"/>
        <v>0</v>
      </c>
      <c r="V54" s="182">
        <f t="shared" si="42"/>
        <v>0</v>
      </c>
      <c r="W54" s="36"/>
      <c r="X54" s="7"/>
      <c r="Y54" s="7"/>
      <c r="Z54" s="24"/>
      <c r="AA54" s="69">
        <f t="shared" si="43"/>
        <v>0</v>
      </c>
      <c r="AB54" s="57"/>
      <c r="AC54" s="7"/>
      <c r="AD54" s="7"/>
      <c r="AE54" s="69">
        <f t="shared" si="44"/>
        <v>0</v>
      </c>
      <c r="AF54" s="7"/>
      <c r="AG54" s="7"/>
      <c r="AH54" s="7"/>
      <c r="AI54" s="69">
        <f t="shared" si="45"/>
        <v>0</v>
      </c>
      <c r="AJ54" s="7"/>
      <c r="AK54" s="7"/>
      <c r="AL54" s="24"/>
      <c r="AM54" s="69">
        <f t="shared" si="46"/>
        <v>0</v>
      </c>
      <c r="AN54" s="182">
        <f t="shared" si="47"/>
        <v>0</v>
      </c>
      <c r="AO54" s="36"/>
      <c r="AP54" s="212">
        <f t="shared" si="33"/>
        <v>0</v>
      </c>
      <c r="AQ54" s="36"/>
      <c r="AR54" s="224">
        <f t="shared" si="34"/>
        <v>0</v>
      </c>
      <c r="AS54" s="225">
        <f t="shared" si="35"/>
        <v>0</v>
      </c>
      <c r="AT54" s="204">
        <f t="shared" si="36"/>
        <v>0</v>
      </c>
      <c r="AU54" s="215">
        <f t="shared" si="37"/>
      </c>
    </row>
    <row r="55" spans="2:47" ht="13.5">
      <c r="B55" s="463"/>
      <c r="C55" s="464"/>
      <c r="D55" s="464"/>
      <c r="E55" s="465"/>
      <c r="F55" s="7"/>
      <c r="G55" s="7"/>
      <c r="H55" s="24"/>
      <c r="I55" s="69">
        <f t="shared" si="38"/>
        <v>0</v>
      </c>
      <c r="J55" s="57"/>
      <c r="K55" s="7"/>
      <c r="L55" s="7"/>
      <c r="M55" s="69">
        <f t="shared" si="39"/>
        <v>0</v>
      </c>
      <c r="N55" s="7"/>
      <c r="O55" s="7"/>
      <c r="P55" s="7"/>
      <c r="Q55" s="69">
        <f t="shared" si="40"/>
        <v>0</v>
      </c>
      <c r="R55" s="7"/>
      <c r="S55" s="7"/>
      <c r="T55" s="24"/>
      <c r="U55" s="69">
        <f t="shared" si="41"/>
        <v>0</v>
      </c>
      <c r="V55" s="182">
        <f t="shared" si="42"/>
        <v>0</v>
      </c>
      <c r="W55" s="36"/>
      <c r="X55" s="7"/>
      <c r="Y55" s="7"/>
      <c r="Z55" s="24"/>
      <c r="AA55" s="69">
        <f t="shared" si="43"/>
        <v>0</v>
      </c>
      <c r="AB55" s="57"/>
      <c r="AC55" s="7"/>
      <c r="AD55" s="7"/>
      <c r="AE55" s="69">
        <f t="shared" si="44"/>
        <v>0</v>
      </c>
      <c r="AF55" s="7"/>
      <c r="AG55" s="7"/>
      <c r="AH55" s="7"/>
      <c r="AI55" s="69">
        <f t="shared" si="45"/>
        <v>0</v>
      </c>
      <c r="AJ55" s="7"/>
      <c r="AK55" s="7"/>
      <c r="AL55" s="24"/>
      <c r="AM55" s="69">
        <f t="shared" si="46"/>
        <v>0</v>
      </c>
      <c r="AN55" s="182">
        <f t="shared" si="47"/>
        <v>0</v>
      </c>
      <c r="AO55" s="36"/>
      <c r="AP55" s="212">
        <f t="shared" si="33"/>
        <v>0</v>
      </c>
      <c r="AQ55" s="36"/>
      <c r="AR55" s="224">
        <f t="shared" si="34"/>
        <v>0</v>
      </c>
      <c r="AS55" s="225">
        <f t="shared" si="35"/>
        <v>0</v>
      </c>
      <c r="AT55" s="204">
        <f t="shared" si="36"/>
        <v>0</v>
      </c>
      <c r="AU55" s="215">
        <f t="shared" si="37"/>
      </c>
    </row>
    <row r="56" spans="2:47" ht="13.5">
      <c r="B56" s="463"/>
      <c r="C56" s="464"/>
      <c r="D56" s="464"/>
      <c r="E56" s="465"/>
      <c r="F56" s="7"/>
      <c r="G56" s="7"/>
      <c r="H56" s="24"/>
      <c r="I56" s="69">
        <f t="shared" si="38"/>
        <v>0</v>
      </c>
      <c r="J56" s="57"/>
      <c r="K56" s="7"/>
      <c r="L56" s="7"/>
      <c r="M56" s="69">
        <f t="shared" si="39"/>
        <v>0</v>
      </c>
      <c r="N56" s="7"/>
      <c r="O56" s="7"/>
      <c r="P56" s="7"/>
      <c r="Q56" s="69">
        <f t="shared" si="40"/>
        <v>0</v>
      </c>
      <c r="R56" s="7"/>
      <c r="S56" s="7"/>
      <c r="T56" s="24"/>
      <c r="U56" s="69">
        <f t="shared" si="41"/>
        <v>0</v>
      </c>
      <c r="V56" s="182">
        <f t="shared" si="42"/>
        <v>0</v>
      </c>
      <c r="W56" s="36"/>
      <c r="X56" s="7"/>
      <c r="Y56" s="7"/>
      <c r="Z56" s="24"/>
      <c r="AA56" s="69">
        <f t="shared" si="43"/>
        <v>0</v>
      </c>
      <c r="AB56" s="57"/>
      <c r="AC56" s="7"/>
      <c r="AD56" s="7"/>
      <c r="AE56" s="69">
        <f t="shared" si="44"/>
        <v>0</v>
      </c>
      <c r="AF56" s="7"/>
      <c r="AG56" s="7"/>
      <c r="AH56" s="7"/>
      <c r="AI56" s="69">
        <f t="shared" si="45"/>
        <v>0</v>
      </c>
      <c r="AJ56" s="7"/>
      <c r="AK56" s="7"/>
      <c r="AL56" s="24"/>
      <c r="AM56" s="69">
        <f t="shared" si="46"/>
        <v>0</v>
      </c>
      <c r="AN56" s="182">
        <f t="shared" si="47"/>
        <v>0</v>
      </c>
      <c r="AO56" s="36"/>
      <c r="AP56" s="212">
        <f t="shared" si="33"/>
        <v>0</v>
      </c>
      <c r="AQ56" s="36"/>
      <c r="AR56" s="224">
        <f t="shared" si="34"/>
        <v>0</v>
      </c>
      <c r="AS56" s="225">
        <f t="shared" si="35"/>
        <v>0</v>
      </c>
      <c r="AT56" s="204">
        <f t="shared" si="36"/>
        <v>0</v>
      </c>
      <c r="AU56" s="215">
        <f t="shared" si="37"/>
      </c>
    </row>
    <row r="57" spans="2:47" ht="13.5">
      <c r="B57" s="463"/>
      <c r="C57" s="464"/>
      <c r="D57" s="464"/>
      <c r="E57" s="465"/>
      <c r="F57" s="7"/>
      <c r="G57" s="7"/>
      <c r="H57" s="24"/>
      <c r="I57" s="69">
        <f t="shared" si="38"/>
        <v>0</v>
      </c>
      <c r="J57" s="57"/>
      <c r="K57" s="7"/>
      <c r="L57" s="7"/>
      <c r="M57" s="69">
        <f t="shared" si="39"/>
        <v>0</v>
      </c>
      <c r="N57" s="7"/>
      <c r="O57" s="7"/>
      <c r="P57" s="7"/>
      <c r="Q57" s="69">
        <f t="shared" si="40"/>
        <v>0</v>
      </c>
      <c r="R57" s="7"/>
      <c r="S57" s="7"/>
      <c r="T57" s="24"/>
      <c r="U57" s="69">
        <f t="shared" si="41"/>
        <v>0</v>
      </c>
      <c r="V57" s="182">
        <f t="shared" si="42"/>
        <v>0</v>
      </c>
      <c r="W57" s="36"/>
      <c r="X57" s="7"/>
      <c r="Y57" s="7"/>
      <c r="Z57" s="24"/>
      <c r="AA57" s="69">
        <f t="shared" si="43"/>
        <v>0</v>
      </c>
      <c r="AB57" s="57"/>
      <c r="AC57" s="7"/>
      <c r="AD57" s="7"/>
      <c r="AE57" s="69">
        <f t="shared" si="44"/>
        <v>0</v>
      </c>
      <c r="AF57" s="7"/>
      <c r="AG57" s="7"/>
      <c r="AH57" s="7"/>
      <c r="AI57" s="69">
        <f t="shared" si="45"/>
        <v>0</v>
      </c>
      <c r="AJ57" s="7"/>
      <c r="AK57" s="7"/>
      <c r="AL57" s="24"/>
      <c r="AM57" s="69">
        <f t="shared" si="46"/>
        <v>0</v>
      </c>
      <c r="AN57" s="182">
        <f t="shared" si="47"/>
        <v>0</v>
      </c>
      <c r="AO57" s="36"/>
      <c r="AP57" s="212">
        <f t="shared" si="33"/>
        <v>0</v>
      </c>
      <c r="AQ57" s="36"/>
      <c r="AR57" s="224">
        <f t="shared" si="34"/>
        <v>0</v>
      </c>
      <c r="AS57" s="225">
        <f t="shared" si="35"/>
        <v>0</v>
      </c>
      <c r="AT57" s="204">
        <f t="shared" si="36"/>
        <v>0</v>
      </c>
      <c r="AU57" s="215">
        <f t="shared" si="37"/>
      </c>
    </row>
    <row r="58" spans="2:47" ht="13.5">
      <c r="B58" s="463"/>
      <c r="C58" s="464"/>
      <c r="D58" s="464"/>
      <c r="E58" s="465"/>
      <c r="F58" s="7"/>
      <c r="G58" s="7"/>
      <c r="H58" s="24"/>
      <c r="I58" s="69">
        <f t="shared" si="38"/>
        <v>0</v>
      </c>
      <c r="J58" s="57"/>
      <c r="K58" s="7"/>
      <c r="L58" s="7"/>
      <c r="M58" s="69">
        <f t="shared" si="39"/>
        <v>0</v>
      </c>
      <c r="N58" s="7"/>
      <c r="O58" s="7"/>
      <c r="P58" s="7"/>
      <c r="Q58" s="69">
        <f t="shared" si="40"/>
        <v>0</v>
      </c>
      <c r="R58" s="7"/>
      <c r="S58" s="7"/>
      <c r="T58" s="24"/>
      <c r="U58" s="69">
        <f t="shared" si="41"/>
        <v>0</v>
      </c>
      <c r="V58" s="182">
        <f t="shared" si="42"/>
        <v>0</v>
      </c>
      <c r="W58" s="36"/>
      <c r="X58" s="7"/>
      <c r="Y58" s="7"/>
      <c r="Z58" s="24"/>
      <c r="AA58" s="69">
        <f t="shared" si="43"/>
        <v>0</v>
      </c>
      <c r="AB58" s="57"/>
      <c r="AC58" s="7"/>
      <c r="AD58" s="7"/>
      <c r="AE58" s="69">
        <f t="shared" si="44"/>
        <v>0</v>
      </c>
      <c r="AF58" s="7"/>
      <c r="AG58" s="7"/>
      <c r="AH58" s="7"/>
      <c r="AI58" s="69">
        <f t="shared" si="45"/>
        <v>0</v>
      </c>
      <c r="AJ58" s="7"/>
      <c r="AK58" s="7"/>
      <c r="AL58" s="24"/>
      <c r="AM58" s="69">
        <f t="shared" si="46"/>
        <v>0</v>
      </c>
      <c r="AN58" s="182">
        <f t="shared" si="47"/>
        <v>0</v>
      </c>
      <c r="AO58" s="36"/>
      <c r="AP58" s="212">
        <f t="shared" si="33"/>
        <v>0</v>
      </c>
      <c r="AQ58" s="36"/>
      <c r="AR58" s="224">
        <f t="shared" si="34"/>
        <v>0</v>
      </c>
      <c r="AS58" s="225">
        <f t="shared" si="35"/>
        <v>0</v>
      </c>
      <c r="AT58" s="204">
        <f t="shared" si="36"/>
        <v>0</v>
      </c>
      <c r="AU58" s="215">
        <f t="shared" si="37"/>
      </c>
    </row>
    <row r="59" spans="2:47" ht="13.5">
      <c r="B59" s="463"/>
      <c r="C59" s="464"/>
      <c r="D59" s="464"/>
      <c r="E59" s="465"/>
      <c r="F59" s="7"/>
      <c r="G59" s="7"/>
      <c r="H59" s="24"/>
      <c r="I59" s="69">
        <f t="shared" si="38"/>
        <v>0</v>
      </c>
      <c r="J59" s="57"/>
      <c r="K59" s="7"/>
      <c r="L59" s="7"/>
      <c r="M59" s="69">
        <f t="shared" si="39"/>
        <v>0</v>
      </c>
      <c r="N59" s="7"/>
      <c r="O59" s="7"/>
      <c r="P59" s="7"/>
      <c r="Q59" s="69">
        <f t="shared" si="40"/>
        <v>0</v>
      </c>
      <c r="R59" s="7"/>
      <c r="S59" s="7"/>
      <c r="T59" s="24"/>
      <c r="U59" s="69">
        <f t="shared" si="41"/>
        <v>0</v>
      </c>
      <c r="V59" s="182">
        <f t="shared" si="42"/>
        <v>0</v>
      </c>
      <c r="W59" s="36"/>
      <c r="X59" s="7"/>
      <c r="Y59" s="7"/>
      <c r="Z59" s="24"/>
      <c r="AA59" s="69">
        <f t="shared" si="43"/>
        <v>0</v>
      </c>
      <c r="AB59" s="57"/>
      <c r="AC59" s="7"/>
      <c r="AD59" s="7"/>
      <c r="AE59" s="69">
        <f t="shared" si="44"/>
        <v>0</v>
      </c>
      <c r="AF59" s="7"/>
      <c r="AG59" s="7"/>
      <c r="AH59" s="7"/>
      <c r="AI59" s="69">
        <f t="shared" si="45"/>
        <v>0</v>
      </c>
      <c r="AJ59" s="7"/>
      <c r="AK59" s="7"/>
      <c r="AL59" s="24"/>
      <c r="AM59" s="69">
        <f t="shared" si="46"/>
        <v>0</v>
      </c>
      <c r="AN59" s="182">
        <f t="shared" si="47"/>
        <v>0</v>
      </c>
      <c r="AO59" s="36"/>
      <c r="AP59" s="212">
        <f t="shared" si="33"/>
        <v>0</v>
      </c>
      <c r="AQ59" s="36"/>
      <c r="AR59" s="224">
        <f t="shared" si="34"/>
        <v>0</v>
      </c>
      <c r="AS59" s="225">
        <f t="shared" si="35"/>
        <v>0</v>
      </c>
      <c r="AT59" s="204">
        <f t="shared" si="36"/>
        <v>0</v>
      </c>
      <c r="AU59" s="215">
        <f t="shared" si="37"/>
      </c>
    </row>
    <row r="60" spans="2:47" ht="13.5">
      <c r="B60" s="463"/>
      <c r="C60" s="464"/>
      <c r="D60" s="464"/>
      <c r="E60" s="465"/>
      <c r="F60" s="7"/>
      <c r="G60" s="7"/>
      <c r="H60" s="24"/>
      <c r="I60" s="69">
        <f t="shared" si="38"/>
        <v>0</v>
      </c>
      <c r="J60" s="57"/>
      <c r="K60" s="7"/>
      <c r="L60" s="7"/>
      <c r="M60" s="69">
        <f t="shared" si="39"/>
        <v>0</v>
      </c>
      <c r="N60" s="7"/>
      <c r="O60" s="7"/>
      <c r="P60" s="7"/>
      <c r="Q60" s="69">
        <f t="shared" si="40"/>
        <v>0</v>
      </c>
      <c r="R60" s="7"/>
      <c r="S60" s="7"/>
      <c r="T60" s="24"/>
      <c r="U60" s="69">
        <f t="shared" si="41"/>
        <v>0</v>
      </c>
      <c r="V60" s="182">
        <f t="shared" si="42"/>
        <v>0</v>
      </c>
      <c r="W60" s="36"/>
      <c r="X60" s="7"/>
      <c r="Y60" s="7"/>
      <c r="Z60" s="24"/>
      <c r="AA60" s="69">
        <f t="shared" si="43"/>
        <v>0</v>
      </c>
      <c r="AB60" s="57"/>
      <c r="AC60" s="7"/>
      <c r="AD60" s="7"/>
      <c r="AE60" s="69">
        <f t="shared" si="44"/>
        <v>0</v>
      </c>
      <c r="AF60" s="7"/>
      <c r="AG60" s="7"/>
      <c r="AH60" s="7"/>
      <c r="AI60" s="69">
        <f t="shared" si="45"/>
        <v>0</v>
      </c>
      <c r="AJ60" s="7"/>
      <c r="AK60" s="7"/>
      <c r="AL60" s="24"/>
      <c r="AM60" s="69">
        <f t="shared" si="46"/>
        <v>0</v>
      </c>
      <c r="AN60" s="182">
        <f t="shared" si="47"/>
        <v>0</v>
      </c>
      <c r="AO60" s="36"/>
      <c r="AP60" s="212">
        <f t="shared" si="33"/>
        <v>0</v>
      </c>
      <c r="AQ60" s="36"/>
      <c r="AR60" s="224">
        <f t="shared" si="34"/>
        <v>0</v>
      </c>
      <c r="AS60" s="225">
        <f t="shared" si="35"/>
        <v>0</v>
      </c>
      <c r="AT60" s="204">
        <f t="shared" si="36"/>
        <v>0</v>
      </c>
      <c r="AU60" s="215">
        <f t="shared" si="37"/>
      </c>
    </row>
    <row r="61" spans="2:47" ht="13.5">
      <c r="B61" s="463"/>
      <c r="C61" s="464"/>
      <c r="D61" s="464"/>
      <c r="E61" s="465"/>
      <c r="F61" s="7"/>
      <c r="G61" s="7"/>
      <c r="H61" s="24"/>
      <c r="I61" s="69">
        <f t="shared" si="38"/>
        <v>0</v>
      </c>
      <c r="J61" s="57"/>
      <c r="K61" s="7"/>
      <c r="L61" s="7"/>
      <c r="M61" s="69">
        <f t="shared" si="39"/>
        <v>0</v>
      </c>
      <c r="N61" s="7"/>
      <c r="O61" s="7"/>
      <c r="P61" s="7"/>
      <c r="Q61" s="69">
        <f t="shared" si="40"/>
        <v>0</v>
      </c>
      <c r="R61" s="7"/>
      <c r="S61" s="7"/>
      <c r="T61" s="24"/>
      <c r="U61" s="69">
        <f t="shared" si="41"/>
        <v>0</v>
      </c>
      <c r="V61" s="182">
        <f t="shared" si="42"/>
        <v>0</v>
      </c>
      <c r="W61" s="36"/>
      <c r="X61" s="7"/>
      <c r="Y61" s="7"/>
      <c r="Z61" s="24"/>
      <c r="AA61" s="69">
        <f t="shared" si="43"/>
        <v>0</v>
      </c>
      <c r="AB61" s="57"/>
      <c r="AC61" s="7"/>
      <c r="AD61" s="7"/>
      <c r="AE61" s="69">
        <f t="shared" si="44"/>
        <v>0</v>
      </c>
      <c r="AF61" s="7"/>
      <c r="AG61" s="7"/>
      <c r="AH61" s="7"/>
      <c r="AI61" s="69">
        <f t="shared" si="45"/>
        <v>0</v>
      </c>
      <c r="AJ61" s="7"/>
      <c r="AK61" s="7"/>
      <c r="AL61" s="24"/>
      <c r="AM61" s="69">
        <f t="shared" si="46"/>
        <v>0</v>
      </c>
      <c r="AN61" s="182">
        <f t="shared" si="47"/>
        <v>0</v>
      </c>
      <c r="AO61" s="36"/>
      <c r="AP61" s="212">
        <f t="shared" si="33"/>
        <v>0</v>
      </c>
      <c r="AQ61" s="36"/>
      <c r="AR61" s="224">
        <f t="shared" si="34"/>
        <v>0</v>
      </c>
      <c r="AS61" s="225">
        <f t="shared" si="35"/>
        <v>0</v>
      </c>
      <c r="AT61" s="204">
        <f t="shared" si="36"/>
        <v>0</v>
      </c>
      <c r="AU61" s="215">
        <f t="shared" si="37"/>
      </c>
    </row>
    <row r="62" spans="2:47" ht="13.5">
      <c r="B62" s="463"/>
      <c r="C62" s="464"/>
      <c r="D62" s="464"/>
      <c r="E62" s="465"/>
      <c r="F62" s="7"/>
      <c r="G62" s="7"/>
      <c r="H62" s="24"/>
      <c r="I62" s="69">
        <f t="shared" si="38"/>
        <v>0</v>
      </c>
      <c r="J62" s="57"/>
      <c r="K62" s="7"/>
      <c r="L62" s="7"/>
      <c r="M62" s="69">
        <f t="shared" si="39"/>
        <v>0</v>
      </c>
      <c r="N62" s="7"/>
      <c r="O62" s="7"/>
      <c r="P62" s="7"/>
      <c r="Q62" s="69">
        <f t="shared" si="40"/>
        <v>0</v>
      </c>
      <c r="R62" s="7"/>
      <c r="S62" s="7"/>
      <c r="T62" s="24"/>
      <c r="U62" s="69">
        <f t="shared" si="41"/>
        <v>0</v>
      </c>
      <c r="V62" s="182">
        <f t="shared" si="42"/>
        <v>0</v>
      </c>
      <c r="W62" s="36"/>
      <c r="X62" s="7"/>
      <c r="Y62" s="7"/>
      <c r="Z62" s="24"/>
      <c r="AA62" s="69">
        <f t="shared" si="43"/>
        <v>0</v>
      </c>
      <c r="AB62" s="57"/>
      <c r="AC62" s="7"/>
      <c r="AD62" s="7"/>
      <c r="AE62" s="69">
        <f t="shared" si="44"/>
        <v>0</v>
      </c>
      <c r="AF62" s="7"/>
      <c r="AG62" s="7"/>
      <c r="AH62" s="7"/>
      <c r="AI62" s="69">
        <f t="shared" si="45"/>
        <v>0</v>
      </c>
      <c r="AJ62" s="7"/>
      <c r="AK62" s="7"/>
      <c r="AL62" s="24"/>
      <c r="AM62" s="69">
        <f t="shared" si="46"/>
        <v>0</v>
      </c>
      <c r="AN62" s="182">
        <f t="shared" si="47"/>
        <v>0</v>
      </c>
      <c r="AO62" s="36"/>
      <c r="AP62" s="212">
        <f t="shared" si="33"/>
        <v>0</v>
      </c>
      <c r="AQ62" s="36"/>
      <c r="AR62" s="224">
        <f t="shared" si="34"/>
        <v>0</v>
      </c>
      <c r="AS62" s="225">
        <f t="shared" si="35"/>
        <v>0</v>
      </c>
      <c r="AT62" s="204">
        <f t="shared" si="36"/>
        <v>0</v>
      </c>
      <c r="AU62" s="215">
        <f t="shared" si="37"/>
      </c>
    </row>
    <row r="63" spans="2:47" ht="13.5">
      <c r="B63" s="463"/>
      <c r="C63" s="464"/>
      <c r="D63" s="464"/>
      <c r="E63" s="465"/>
      <c r="F63" s="7"/>
      <c r="G63" s="7"/>
      <c r="H63" s="24"/>
      <c r="I63" s="69">
        <f t="shared" si="38"/>
        <v>0</v>
      </c>
      <c r="J63" s="57"/>
      <c r="K63" s="7"/>
      <c r="L63" s="7"/>
      <c r="M63" s="69">
        <f t="shared" si="39"/>
        <v>0</v>
      </c>
      <c r="N63" s="7"/>
      <c r="O63" s="7"/>
      <c r="P63" s="7"/>
      <c r="Q63" s="69">
        <f t="shared" si="40"/>
        <v>0</v>
      </c>
      <c r="R63" s="7"/>
      <c r="S63" s="7"/>
      <c r="T63" s="24"/>
      <c r="U63" s="69">
        <f t="shared" si="41"/>
        <v>0</v>
      </c>
      <c r="V63" s="182">
        <f t="shared" si="42"/>
        <v>0</v>
      </c>
      <c r="W63" s="36"/>
      <c r="X63" s="7"/>
      <c r="Y63" s="7"/>
      <c r="Z63" s="24"/>
      <c r="AA63" s="69">
        <f t="shared" si="43"/>
        <v>0</v>
      </c>
      <c r="AB63" s="57"/>
      <c r="AC63" s="7"/>
      <c r="AD63" s="7"/>
      <c r="AE63" s="69">
        <f t="shared" si="44"/>
        <v>0</v>
      </c>
      <c r="AF63" s="7"/>
      <c r="AG63" s="7"/>
      <c r="AH63" s="7"/>
      <c r="AI63" s="69">
        <f t="shared" si="45"/>
        <v>0</v>
      </c>
      <c r="AJ63" s="7"/>
      <c r="AK63" s="7"/>
      <c r="AL63" s="24"/>
      <c r="AM63" s="69">
        <f t="shared" si="46"/>
        <v>0</v>
      </c>
      <c r="AN63" s="182">
        <f t="shared" si="47"/>
        <v>0</v>
      </c>
      <c r="AO63" s="36"/>
      <c r="AP63" s="212">
        <f t="shared" si="33"/>
        <v>0</v>
      </c>
      <c r="AQ63" s="36"/>
      <c r="AR63" s="224">
        <f t="shared" si="34"/>
        <v>0</v>
      </c>
      <c r="AS63" s="225">
        <f t="shared" si="35"/>
        <v>0</v>
      </c>
      <c r="AT63" s="204">
        <f t="shared" si="36"/>
        <v>0</v>
      </c>
      <c r="AU63" s="215">
        <f t="shared" si="37"/>
      </c>
    </row>
    <row r="64" spans="2:47" ht="13.5">
      <c r="B64" s="463"/>
      <c r="C64" s="464"/>
      <c r="D64" s="464"/>
      <c r="E64" s="465"/>
      <c r="F64" s="7"/>
      <c r="G64" s="7"/>
      <c r="H64" s="24"/>
      <c r="I64" s="69">
        <f t="shared" si="38"/>
        <v>0</v>
      </c>
      <c r="J64" s="57"/>
      <c r="K64" s="7"/>
      <c r="L64" s="7"/>
      <c r="M64" s="69">
        <f t="shared" si="39"/>
        <v>0</v>
      </c>
      <c r="N64" s="7"/>
      <c r="O64" s="7"/>
      <c r="P64" s="7"/>
      <c r="Q64" s="69">
        <f t="shared" si="40"/>
        <v>0</v>
      </c>
      <c r="R64" s="7"/>
      <c r="S64" s="7"/>
      <c r="T64" s="24"/>
      <c r="U64" s="69">
        <f t="shared" si="41"/>
        <v>0</v>
      </c>
      <c r="V64" s="182">
        <f t="shared" si="42"/>
        <v>0</v>
      </c>
      <c r="W64" s="36"/>
      <c r="X64" s="7"/>
      <c r="Y64" s="7"/>
      <c r="Z64" s="24"/>
      <c r="AA64" s="69">
        <f t="shared" si="43"/>
        <v>0</v>
      </c>
      <c r="AB64" s="57"/>
      <c r="AC64" s="7"/>
      <c r="AD64" s="7"/>
      <c r="AE64" s="69">
        <f t="shared" si="44"/>
        <v>0</v>
      </c>
      <c r="AF64" s="7"/>
      <c r="AG64" s="7"/>
      <c r="AH64" s="7"/>
      <c r="AI64" s="69">
        <f t="shared" si="45"/>
        <v>0</v>
      </c>
      <c r="AJ64" s="7"/>
      <c r="AK64" s="7"/>
      <c r="AL64" s="24"/>
      <c r="AM64" s="69">
        <f t="shared" si="46"/>
        <v>0</v>
      </c>
      <c r="AN64" s="182">
        <f t="shared" si="47"/>
        <v>0</v>
      </c>
      <c r="AO64" s="36"/>
      <c r="AP64" s="212">
        <f t="shared" si="33"/>
        <v>0</v>
      </c>
      <c r="AQ64" s="36"/>
      <c r="AR64" s="224">
        <f t="shared" si="34"/>
        <v>0</v>
      </c>
      <c r="AS64" s="225">
        <f t="shared" si="35"/>
        <v>0</v>
      </c>
      <c r="AT64" s="204">
        <f t="shared" si="36"/>
        <v>0</v>
      </c>
      <c r="AU64" s="215">
        <f t="shared" si="37"/>
      </c>
    </row>
    <row r="65" spans="2:47" ht="13.5">
      <c r="B65" s="463"/>
      <c r="C65" s="464"/>
      <c r="D65" s="464"/>
      <c r="E65" s="465"/>
      <c r="F65" s="7"/>
      <c r="G65" s="7"/>
      <c r="H65" s="24"/>
      <c r="I65" s="69">
        <f t="shared" si="38"/>
        <v>0</v>
      </c>
      <c r="J65" s="57"/>
      <c r="K65" s="7"/>
      <c r="L65" s="7"/>
      <c r="M65" s="69">
        <f t="shared" si="39"/>
        <v>0</v>
      </c>
      <c r="N65" s="7"/>
      <c r="O65" s="7"/>
      <c r="P65" s="7"/>
      <c r="Q65" s="69">
        <f t="shared" si="40"/>
        <v>0</v>
      </c>
      <c r="R65" s="7"/>
      <c r="S65" s="7"/>
      <c r="T65" s="24"/>
      <c r="U65" s="69">
        <f t="shared" si="41"/>
        <v>0</v>
      </c>
      <c r="V65" s="182">
        <f t="shared" si="42"/>
        <v>0</v>
      </c>
      <c r="W65" s="36"/>
      <c r="X65" s="7"/>
      <c r="Y65" s="7"/>
      <c r="Z65" s="24"/>
      <c r="AA65" s="69">
        <f t="shared" si="43"/>
        <v>0</v>
      </c>
      <c r="AB65" s="57"/>
      <c r="AC65" s="7"/>
      <c r="AD65" s="7"/>
      <c r="AE65" s="69">
        <f t="shared" si="44"/>
        <v>0</v>
      </c>
      <c r="AF65" s="7"/>
      <c r="AG65" s="7"/>
      <c r="AH65" s="7"/>
      <c r="AI65" s="69">
        <f t="shared" si="45"/>
        <v>0</v>
      </c>
      <c r="AJ65" s="7"/>
      <c r="AK65" s="7"/>
      <c r="AL65" s="24"/>
      <c r="AM65" s="69">
        <f t="shared" si="46"/>
        <v>0</v>
      </c>
      <c r="AN65" s="182">
        <f t="shared" si="47"/>
        <v>0</v>
      </c>
      <c r="AO65" s="36"/>
      <c r="AP65" s="212">
        <f t="shared" si="33"/>
        <v>0</v>
      </c>
      <c r="AQ65" s="36"/>
      <c r="AR65" s="224">
        <f t="shared" si="34"/>
        <v>0</v>
      </c>
      <c r="AS65" s="225">
        <f t="shared" si="35"/>
        <v>0</v>
      </c>
      <c r="AT65" s="204">
        <f t="shared" si="36"/>
        <v>0</v>
      </c>
      <c r="AU65" s="215">
        <f t="shared" si="37"/>
      </c>
    </row>
    <row r="66" spans="2:47" ht="13.5">
      <c r="B66" s="463"/>
      <c r="C66" s="464"/>
      <c r="D66" s="464"/>
      <c r="E66" s="465"/>
      <c r="F66" s="7"/>
      <c r="G66" s="7"/>
      <c r="H66" s="24"/>
      <c r="I66" s="69">
        <f t="shared" si="38"/>
        <v>0</v>
      </c>
      <c r="J66" s="57"/>
      <c r="K66" s="7"/>
      <c r="L66" s="7"/>
      <c r="M66" s="69">
        <f t="shared" si="39"/>
        <v>0</v>
      </c>
      <c r="N66" s="7"/>
      <c r="O66" s="7"/>
      <c r="P66" s="7"/>
      <c r="Q66" s="69">
        <f t="shared" si="40"/>
        <v>0</v>
      </c>
      <c r="R66" s="7"/>
      <c r="S66" s="7"/>
      <c r="T66" s="24"/>
      <c r="U66" s="69">
        <f t="shared" si="41"/>
        <v>0</v>
      </c>
      <c r="V66" s="182">
        <f t="shared" si="42"/>
        <v>0</v>
      </c>
      <c r="W66" s="36"/>
      <c r="X66" s="7"/>
      <c r="Y66" s="7"/>
      <c r="Z66" s="24"/>
      <c r="AA66" s="69">
        <f t="shared" si="43"/>
        <v>0</v>
      </c>
      <c r="AB66" s="57"/>
      <c r="AC66" s="7"/>
      <c r="AD66" s="7"/>
      <c r="AE66" s="69">
        <f t="shared" si="44"/>
        <v>0</v>
      </c>
      <c r="AF66" s="7"/>
      <c r="AG66" s="7"/>
      <c r="AH66" s="7"/>
      <c r="AI66" s="69">
        <f t="shared" si="45"/>
        <v>0</v>
      </c>
      <c r="AJ66" s="7"/>
      <c r="AK66" s="7"/>
      <c r="AL66" s="24"/>
      <c r="AM66" s="69">
        <f t="shared" si="46"/>
        <v>0</v>
      </c>
      <c r="AN66" s="182">
        <f t="shared" si="47"/>
        <v>0</v>
      </c>
      <c r="AO66" s="36"/>
      <c r="AP66" s="212">
        <f t="shared" si="33"/>
        <v>0</v>
      </c>
      <c r="AQ66" s="36"/>
      <c r="AR66" s="224">
        <f t="shared" si="34"/>
        <v>0</v>
      </c>
      <c r="AS66" s="225">
        <f t="shared" si="35"/>
        <v>0</v>
      </c>
      <c r="AT66" s="204">
        <f t="shared" si="36"/>
        <v>0</v>
      </c>
      <c r="AU66" s="215">
        <f t="shared" si="37"/>
      </c>
    </row>
    <row r="67" spans="2:47" ht="13.5">
      <c r="B67" s="463"/>
      <c r="C67" s="464"/>
      <c r="D67" s="464"/>
      <c r="E67" s="465"/>
      <c r="F67" s="7"/>
      <c r="G67" s="7"/>
      <c r="H67" s="24"/>
      <c r="I67" s="69">
        <f t="shared" si="38"/>
        <v>0</v>
      </c>
      <c r="J67" s="57"/>
      <c r="K67" s="7"/>
      <c r="L67" s="7"/>
      <c r="M67" s="69">
        <f t="shared" si="39"/>
        <v>0</v>
      </c>
      <c r="N67" s="7"/>
      <c r="O67" s="7"/>
      <c r="P67" s="7"/>
      <c r="Q67" s="69">
        <f t="shared" si="40"/>
        <v>0</v>
      </c>
      <c r="R67" s="7"/>
      <c r="S67" s="7"/>
      <c r="T67" s="24"/>
      <c r="U67" s="69">
        <f>SUM(R67:T67)</f>
        <v>0</v>
      </c>
      <c r="V67" s="182">
        <f t="shared" si="42"/>
        <v>0</v>
      </c>
      <c r="W67" s="36"/>
      <c r="X67" s="7"/>
      <c r="Y67" s="7"/>
      <c r="Z67" s="24"/>
      <c r="AA67" s="69">
        <f t="shared" si="43"/>
        <v>0</v>
      </c>
      <c r="AB67" s="57"/>
      <c r="AC67" s="7"/>
      <c r="AD67" s="7"/>
      <c r="AE67" s="69">
        <f t="shared" si="44"/>
        <v>0</v>
      </c>
      <c r="AF67" s="7"/>
      <c r="AG67" s="7"/>
      <c r="AH67" s="7"/>
      <c r="AI67" s="69">
        <f t="shared" si="45"/>
        <v>0</v>
      </c>
      <c r="AJ67" s="7"/>
      <c r="AK67" s="7"/>
      <c r="AL67" s="24"/>
      <c r="AM67" s="69">
        <f>SUM(AJ67:AL67)</f>
        <v>0</v>
      </c>
      <c r="AN67" s="182">
        <f t="shared" si="47"/>
        <v>0</v>
      </c>
      <c r="AO67" s="36"/>
      <c r="AP67" s="212">
        <f t="shared" si="33"/>
        <v>0</v>
      </c>
      <c r="AQ67" s="36"/>
      <c r="AR67" s="224">
        <f t="shared" si="34"/>
        <v>0</v>
      </c>
      <c r="AS67" s="225">
        <f t="shared" si="35"/>
        <v>0</v>
      </c>
      <c r="AT67" s="204">
        <f t="shared" si="36"/>
        <v>0</v>
      </c>
      <c r="AU67" s="215">
        <f t="shared" si="37"/>
      </c>
    </row>
    <row r="68" spans="2:47" ht="14.25" thickBot="1">
      <c r="B68" s="463"/>
      <c r="C68" s="464"/>
      <c r="D68" s="464"/>
      <c r="E68" s="465"/>
      <c r="F68" s="7"/>
      <c r="G68" s="7"/>
      <c r="H68" s="24"/>
      <c r="I68" s="69">
        <f t="shared" si="38"/>
        <v>0</v>
      </c>
      <c r="J68" s="57"/>
      <c r="K68" s="7"/>
      <c r="L68" s="7"/>
      <c r="M68" s="69">
        <f t="shared" si="39"/>
        <v>0</v>
      </c>
      <c r="N68" s="7"/>
      <c r="O68" s="7"/>
      <c r="P68" s="7"/>
      <c r="Q68" s="69">
        <f t="shared" si="40"/>
        <v>0</v>
      </c>
      <c r="R68" s="7"/>
      <c r="S68" s="7"/>
      <c r="T68" s="24"/>
      <c r="U68" s="69">
        <f t="shared" si="41"/>
        <v>0</v>
      </c>
      <c r="V68" s="182">
        <f t="shared" si="42"/>
        <v>0</v>
      </c>
      <c r="W68" s="36"/>
      <c r="X68" s="7"/>
      <c r="Y68" s="7"/>
      <c r="Z68" s="24"/>
      <c r="AA68" s="69">
        <f t="shared" si="43"/>
        <v>0</v>
      </c>
      <c r="AB68" s="57"/>
      <c r="AC68" s="7"/>
      <c r="AD68" s="7"/>
      <c r="AE68" s="69">
        <f t="shared" si="44"/>
        <v>0</v>
      </c>
      <c r="AF68" s="7"/>
      <c r="AG68" s="7"/>
      <c r="AH68" s="7"/>
      <c r="AI68" s="69">
        <f t="shared" si="45"/>
        <v>0</v>
      </c>
      <c r="AJ68" s="7"/>
      <c r="AK68" s="7"/>
      <c r="AL68" s="24"/>
      <c r="AM68" s="69">
        <f>SUM(AJ68:AL68)</f>
        <v>0</v>
      </c>
      <c r="AN68" s="182">
        <f t="shared" si="47"/>
        <v>0</v>
      </c>
      <c r="AO68" s="36"/>
      <c r="AP68" s="212">
        <f t="shared" si="33"/>
        <v>0</v>
      </c>
      <c r="AQ68" s="36"/>
      <c r="AR68" s="224">
        <f t="shared" si="34"/>
        <v>0</v>
      </c>
      <c r="AS68" s="225">
        <f t="shared" si="35"/>
        <v>0</v>
      </c>
      <c r="AT68" s="204">
        <f t="shared" si="36"/>
        <v>0</v>
      </c>
      <c r="AU68" s="215">
        <f t="shared" si="37"/>
      </c>
    </row>
    <row r="69" spans="2:47" ht="14.25" hidden="1" thickBot="1">
      <c r="B69" s="463"/>
      <c r="C69" s="464"/>
      <c r="D69" s="464"/>
      <c r="E69" s="465"/>
      <c r="F69" s="17"/>
      <c r="G69" s="17"/>
      <c r="H69" s="27"/>
      <c r="I69" s="70">
        <f t="shared" si="38"/>
        <v>0</v>
      </c>
      <c r="J69" s="61"/>
      <c r="K69" s="17"/>
      <c r="L69" s="17"/>
      <c r="M69" s="70">
        <f t="shared" si="39"/>
        <v>0</v>
      </c>
      <c r="N69" s="17"/>
      <c r="O69" s="17"/>
      <c r="P69" s="17"/>
      <c r="Q69" s="70">
        <f t="shared" si="40"/>
        <v>0</v>
      </c>
      <c r="R69" s="17"/>
      <c r="S69" s="17"/>
      <c r="T69" s="27"/>
      <c r="U69" s="70">
        <f t="shared" si="41"/>
        <v>0</v>
      </c>
      <c r="V69" s="182">
        <f t="shared" si="42"/>
        <v>0</v>
      </c>
      <c r="W69" s="36"/>
      <c r="X69" s="17"/>
      <c r="Y69" s="17"/>
      <c r="Z69" s="27"/>
      <c r="AA69" s="70">
        <f t="shared" si="43"/>
        <v>0</v>
      </c>
      <c r="AB69" s="61"/>
      <c r="AC69" s="17"/>
      <c r="AD69" s="17"/>
      <c r="AE69" s="70">
        <f t="shared" si="44"/>
        <v>0</v>
      </c>
      <c r="AF69" s="17"/>
      <c r="AG69" s="17"/>
      <c r="AH69" s="17"/>
      <c r="AI69" s="70">
        <f t="shared" si="45"/>
        <v>0</v>
      </c>
      <c r="AJ69" s="17"/>
      <c r="AK69" s="17"/>
      <c r="AL69" s="27"/>
      <c r="AM69" s="70">
        <f>SUM(AJ69:AL69)</f>
        <v>0</v>
      </c>
      <c r="AN69" s="182">
        <f t="shared" si="47"/>
        <v>0</v>
      </c>
      <c r="AO69" s="36"/>
      <c r="AP69" s="212">
        <f t="shared" si="33"/>
        <v>0</v>
      </c>
      <c r="AQ69" s="36"/>
      <c r="AR69" s="224">
        <f t="shared" si="34"/>
        <v>0</v>
      </c>
      <c r="AS69" s="225">
        <f t="shared" si="35"/>
        <v>0</v>
      </c>
      <c r="AT69" s="204">
        <f t="shared" si="36"/>
        <v>0</v>
      </c>
      <c r="AU69" s="216">
        <f t="shared" si="37"/>
      </c>
    </row>
    <row r="70" spans="2:47" ht="20.25" customHeight="1" thickBot="1">
      <c r="B70" s="51" t="s">
        <v>187</v>
      </c>
      <c r="C70" s="52"/>
      <c r="D70" s="52"/>
      <c r="E70" s="53"/>
      <c r="F70" s="21">
        <f aca="true" t="shared" si="48" ref="F70:T70">SUM(F39:F69)</f>
        <v>7190</v>
      </c>
      <c r="G70" s="21">
        <f t="shared" si="48"/>
        <v>7190</v>
      </c>
      <c r="H70" s="26">
        <f t="shared" si="48"/>
        <v>7190</v>
      </c>
      <c r="I70" s="60">
        <f t="shared" si="38"/>
        <v>21570</v>
      </c>
      <c r="J70" s="59">
        <f t="shared" si="48"/>
        <v>7190</v>
      </c>
      <c r="K70" s="21">
        <f t="shared" si="48"/>
        <v>7190</v>
      </c>
      <c r="L70" s="21">
        <f t="shared" si="48"/>
        <v>7190</v>
      </c>
      <c r="M70" s="60">
        <f t="shared" si="39"/>
        <v>21570</v>
      </c>
      <c r="N70" s="21">
        <f t="shared" si="48"/>
        <v>7190</v>
      </c>
      <c r="O70" s="21">
        <f t="shared" si="48"/>
        <v>7190</v>
      </c>
      <c r="P70" s="21">
        <f t="shared" si="48"/>
        <v>7190</v>
      </c>
      <c r="Q70" s="60">
        <f t="shared" si="40"/>
        <v>21570</v>
      </c>
      <c r="R70" s="21">
        <f t="shared" si="48"/>
        <v>7190</v>
      </c>
      <c r="S70" s="21">
        <f t="shared" si="48"/>
        <v>7190</v>
      </c>
      <c r="T70" s="26">
        <f t="shared" si="48"/>
        <v>7190</v>
      </c>
      <c r="U70" s="60">
        <f t="shared" si="41"/>
        <v>21570</v>
      </c>
      <c r="V70" s="183">
        <f>SUM(V39:V69)</f>
        <v>86280</v>
      </c>
      <c r="W70" s="36"/>
      <c r="X70" s="21">
        <f>SUM(X39:X69)</f>
        <v>7190</v>
      </c>
      <c r="Y70" s="21">
        <f>SUM(Y39:Y69)</f>
        <v>7190</v>
      </c>
      <c r="Z70" s="26">
        <f>SUM(Z39:Z69)</f>
        <v>7190</v>
      </c>
      <c r="AA70" s="60">
        <f t="shared" si="43"/>
        <v>21570</v>
      </c>
      <c r="AB70" s="59">
        <f>SUM(AB39:AB69)</f>
        <v>7190</v>
      </c>
      <c r="AC70" s="21">
        <f>SUM(AC39:AC69)</f>
        <v>7190</v>
      </c>
      <c r="AD70" s="21">
        <f>SUM(AD39:AD69)</f>
        <v>7190</v>
      </c>
      <c r="AE70" s="60">
        <f t="shared" si="44"/>
        <v>21570</v>
      </c>
      <c r="AF70" s="21">
        <f>SUM(AF39:AF69)</f>
        <v>7190</v>
      </c>
      <c r="AG70" s="21">
        <f>SUM(AG39:AG69)</f>
        <v>7190</v>
      </c>
      <c r="AH70" s="21">
        <f>SUM(AH39:AH69)</f>
        <v>7190</v>
      </c>
      <c r="AI70" s="60">
        <f t="shared" si="45"/>
        <v>21570</v>
      </c>
      <c r="AJ70" s="21">
        <f>SUM(AJ39:AJ69)</f>
        <v>7190</v>
      </c>
      <c r="AK70" s="21">
        <f>SUM(AK39:AK69)</f>
        <v>7190</v>
      </c>
      <c r="AL70" s="26">
        <f>SUM(AL39:AL69)</f>
        <v>7190</v>
      </c>
      <c r="AM70" s="60">
        <f>SUM(AJ70:AL70)</f>
        <v>21570</v>
      </c>
      <c r="AN70" s="183">
        <f>SUM(AN39:AN69)</f>
        <v>86280</v>
      </c>
      <c r="AO70" s="36"/>
      <c r="AP70" s="214">
        <f t="shared" si="33"/>
        <v>1</v>
      </c>
      <c r="AQ70" s="36"/>
      <c r="AR70" s="226">
        <f t="shared" si="34"/>
        <v>0</v>
      </c>
      <c r="AS70" s="227">
        <f t="shared" si="35"/>
        <v>0</v>
      </c>
      <c r="AT70" s="219">
        <f t="shared" si="36"/>
        <v>0</v>
      </c>
      <c r="AU70" s="217">
        <f t="shared" si="37"/>
      </c>
    </row>
    <row r="71" spans="2:47" ht="13.5">
      <c r="B71" s="45"/>
      <c r="C71" s="45"/>
      <c r="D71" s="45"/>
      <c r="E71" s="45"/>
      <c r="F71" s="68"/>
      <c r="G71" s="68"/>
      <c r="H71" s="68"/>
      <c r="I71" s="64"/>
      <c r="J71" s="68"/>
      <c r="K71" s="68"/>
      <c r="L71" s="68"/>
      <c r="M71" s="64"/>
      <c r="N71" s="68"/>
      <c r="O71" s="68"/>
      <c r="P71" s="68"/>
      <c r="Q71" s="64"/>
      <c r="R71" s="68"/>
      <c r="S71" s="68"/>
      <c r="T71" s="68"/>
      <c r="U71" s="64"/>
      <c r="V71" s="64"/>
      <c r="W71" s="36"/>
      <c r="X71" s="68"/>
      <c r="Y71" s="68"/>
      <c r="Z71" s="68"/>
      <c r="AA71" s="64"/>
      <c r="AB71" s="68"/>
      <c r="AC71" s="68"/>
      <c r="AD71" s="68"/>
      <c r="AE71" s="64"/>
      <c r="AF71" s="68"/>
      <c r="AG71" s="68"/>
      <c r="AH71" s="68"/>
      <c r="AI71" s="64"/>
      <c r="AJ71" s="68"/>
      <c r="AK71" s="68"/>
      <c r="AL71" s="68"/>
      <c r="AM71" s="64"/>
      <c r="AN71" s="64"/>
      <c r="AO71" s="36"/>
      <c r="AP71" s="115"/>
      <c r="AQ71" s="36"/>
      <c r="AR71" s="121"/>
      <c r="AS71" s="121"/>
      <c r="AT71" s="121"/>
      <c r="AU71" s="178"/>
    </row>
    <row r="72" spans="6:47" ht="13.5">
      <c r="F72" s="68"/>
      <c r="G72" s="68"/>
      <c r="H72" s="68"/>
      <c r="I72" s="64"/>
      <c r="J72" s="68"/>
      <c r="K72" s="68"/>
      <c r="L72" s="68"/>
      <c r="M72" s="64"/>
      <c r="N72" s="68"/>
      <c r="O72" s="68"/>
      <c r="P72" s="68"/>
      <c r="Q72" s="64"/>
      <c r="R72" s="68"/>
      <c r="S72" s="68"/>
      <c r="T72" s="68"/>
      <c r="U72" s="64"/>
      <c r="V72" s="64"/>
      <c r="W72" s="36"/>
      <c r="X72" s="68"/>
      <c r="Y72" s="68"/>
      <c r="Z72" s="68"/>
      <c r="AA72" s="64"/>
      <c r="AB72" s="68"/>
      <c r="AC72" s="68"/>
      <c r="AD72" s="68"/>
      <c r="AE72" s="64"/>
      <c r="AF72" s="68"/>
      <c r="AG72" s="68"/>
      <c r="AH72" s="68"/>
      <c r="AI72" s="64"/>
      <c r="AJ72" s="68"/>
      <c r="AK72" s="68"/>
      <c r="AL72" s="68"/>
      <c r="AM72" s="64"/>
      <c r="AN72" s="64"/>
      <c r="AO72" s="36"/>
      <c r="AP72" s="115"/>
      <c r="AQ72" s="36"/>
      <c r="AR72" s="121"/>
      <c r="AS72" s="121"/>
      <c r="AT72" s="121"/>
      <c r="AU72" s="178"/>
    </row>
    <row r="73" spans="6:47" ht="13.5">
      <c r="F73" s="68"/>
      <c r="G73" s="68"/>
      <c r="H73" s="68"/>
      <c r="I73" s="64"/>
      <c r="J73" s="68"/>
      <c r="K73" s="68"/>
      <c r="L73" s="68"/>
      <c r="M73" s="64"/>
      <c r="N73" s="68"/>
      <c r="O73" s="68"/>
      <c r="P73" s="68"/>
      <c r="Q73" s="64"/>
      <c r="R73" s="68"/>
      <c r="S73" s="68"/>
      <c r="T73" s="68"/>
      <c r="U73" s="64"/>
      <c r="V73" s="64"/>
      <c r="W73" s="36"/>
      <c r="X73" s="68"/>
      <c r="Y73" s="68"/>
      <c r="Z73" s="68"/>
      <c r="AA73" s="64"/>
      <c r="AB73" s="68"/>
      <c r="AC73" s="68"/>
      <c r="AD73" s="68"/>
      <c r="AE73" s="64"/>
      <c r="AF73" s="68"/>
      <c r="AG73" s="68"/>
      <c r="AH73" s="68"/>
      <c r="AI73" s="64"/>
      <c r="AJ73" s="68"/>
      <c r="AK73" s="68"/>
      <c r="AL73" s="68"/>
      <c r="AM73" s="64"/>
      <c r="AN73" s="64"/>
      <c r="AO73" s="36"/>
      <c r="AP73" s="115"/>
      <c r="AQ73" s="36"/>
      <c r="AR73" s="121"/>
      <c r="AS73" s="121"/>
      <c r="AT73" s="121"/>
      <c r="AU73" s="178"/>
    </row>
    <row r="74" spans="6:47" ht="13.5">
      <c r="F74" s="68"/>
      <c r="G74" s="68"/>
      <c r="H74" s="68"/>
      <c r="I74" s="64"/>
      <c r="J74" s="68"/>
      <c r="K74" s="68"/>
      <c r="L74" s="68"/>
      <c r="M74" s="64"/>
      <c r="N74" s="68"/>
      <c r="O74" s="68"/>
      <c r="P74" s="68"/>
      <c r="Q74" s="64"/>
      <c r="R74" s="68"/>
      <c r="S74" s="68"/>
      <c r="T74" s="68"/>
      <c r="U74" s="64"/>
      <c r="V74" s="64"/>
      <c r="W74" s="36"/>
      <c r="X74" s="68"/>
      <c r="Y74" s="68"/>
      <c r="Z74" s="68"/>
      <c r="AA74" s="64"/>
      <c r="AB74" s="68"/>
      <c r="AC74" s="68"/>
      <c r="AD74" s="68"/>
      <c r="AE74" s="64"/>
      <c r="AF74" s="68"/>
      <c r="AG74" s="68"/>
      <c r="AH74" s="68"/>
      <c r="AI74" s="64"/>
      <c r="AJ74" s="68"/>
      <c r="AK74" s="68"/>
      <c r="AL74" s="68"/>
      <c r="AM74" s="64"/>
      <c r="AN74" s="64"/>
      <c r="AO74" s="36"/>
      <c r="AP74" s="115"/>
      <c r="AQ74" s="36"/>
      <c r="AR74" s="121"/>
      <c r="AS74" s="121"/>
      <c r="AT74" s="121"/>
      <c r="AU74" s="178"/>
    </row>
    <row r="75" spans="6:47" ht="13.5">
      <c r="F75" s="68"/>
      <c r="G75" s="68"/>
      <c r="H75" s="68"/>
      <c r="I75" s="64"/>
      <c r="J75" s="68"/>
      <c r="K75" s="68"/>
      <c r="L75" s="68"/>
      <c r="M75" s="64"/>
      <c r="N75" s="68"/>
      <c r="O75" s="68"/>
      <c r="P75" s="68"/>
      <c r="Q75" s="64"/>
      <c r="R75" s="68"/>
      <c r="S75" s="68"/>
      <c r="T75" s="68"/>
      <c r="U75" s="64"/>
      <c r="V75" s="64"/>
      <c r="W75" s="36"/>
      <c r="X75" s="68"/>
      <c r="Y75" s="68"/>
      <c r="Z75" s="68"/>
      <c r="AA75" s="64"/>
      <c r="AB75" s="68"/>
      <c r="AC75" s="68"/>
      <c r="AD75" s="68"/>
      <c r="AE75" s="64"/>
      <c r="AF75" s="68"/>
      <c r="AG75" s="68"/>
      <c r="AH75" s="68"/>
      <c r="AI75" s="64"/>
      <c r="AJ75" s="68"/>
      <c r="AK75" s="68"/>
      <c r="AL75" s="68"/>
      <c r="AM75" s="64"/>
      <c r="AN75" s="64"/>
      <c r="AO75" s="36"/>
      <c r="AP75" s="115"/>
      <c r="AQ75" s="36"/>
      <c r="AR75" s="121"/>
      <c r="AS75" s="121"/>
      <c r="AT75" s="121"/>
      <c r="AU75" s="178"/>
    </row>
    <row r="76" spans="6:47" ht="13.5">
      <c r="F76" s="68"/>
      <c r="G76" s="68"/>
      <c r="H76" s="68"/>
      <c r="I76" s="64"/>
      <c r="J76" s="68"/>
      <c r="K76" s="68"/>
      <c r="L76" s="68"/>
      <c r="M76" s="64"/>
      <c r="N76" s="68"/>
      <c r="O76" s="68"/>
      <c r="P76" s="68"/>
      <c r="Q76" s="64"/>
      <c r="R76" s="68"/>
      <c r="S76" s="68"/>
      <c r="T76" s="68"/>
      <c r="U76" s="64"/>
      <c r="V76" s="64"/>
      <c r="W76" s="36"/>
      <c r="X76" s="68"/>
      <c r="Y76" s="68"/>
      <c r="Z76" s="68"/>
      <c r="AA76" s="64"/>
      <c r="AB76" s="68"/>
      <c r="AC76" s="68"/>
      <c r="AD76" s="68"/>
      <c r="AE76" s="64"/>
      <c r="AF76" s="68"/>
      <c r="AG76" s="68"/>
      <c r="AH76" s="68"/>
      <c r="AI76" s="64"/>
      <c r="AJ76" s="68"/>
      <c r="AK76" s="68"/>
      <c r="AL76" s="68"/>
      <c r="AM76" s="64"/>
      <c r="AN76" s="64"/>
      <c r="AO76" s="36"/>
      <c r="AP76" s="115"/>
      <c r="AQ76" s="36"/>
      <c r="AR76" s="121"/>
      <c r="AS76" s="121"/>
      <c r="AT76" s="121"/>
      <c r="AU76" s="178"/>
    </row>
    <row r="77" spans="6:47" ht="13.5">
      <c r="F77" s="68"/>
      <c r="G77" s="68"/>
      <c r="H77" s="68"/>
      <c r="I77" s="64"/>
      <c r="J77" s="68"/>
      <c r="K77" s="68"/>
      <c r="L77" s="68"/>
      <c r="M77" s="64"/>
      <c r="N77" s="68"/>
      <c r="O77" s="68"/>
      <c r="P77" s="68"/>
      <c r="Q77" s="64"/>
      <c r="R77" s="68"/>
      <c r="S77" s="68"/>
      <c r="T77" s="68"/>
      <c r="U77" s="64"/>
      <c r="V77" s="64"/>
      <c r="W77" s="36"/>
      <c r="X77" s="68"/>
      <c r="Y77" s="68"/>
      <c r="Z77" s="68"/>
      <c r="AA77" s="64"/>
      <c r="AB77" s="68"/>
      <c r="AC77" s="68"/>
      <c r="AD77" s="68"/>
      <c r="AE77" s="64"/>
      <c r="AF77" s="68"/>
      <c r="AG77" s="68"/>
      <c r="AH77" s="68"/>
      <c r="AI77" s="64"/>
      <c r="AJ77" s="68"/>
      <c r="AK77" s="68"/>
      <c r="AL77" s="68"/>
      <c r="AM77" s="64"/>
      <c r="AN77" s="64"/>
      <c r="AO77" s="36"/>
      <c r="AP77" s="115"/>
      <c r="AQ77" s="36"/>
      <c r="AR77" s="121"/>
      <c r="AS77" s="121"/>
      <c r="AT77" s="121"/>
      <c r="AU77" s="178"/>
    </row>
    <row r="78" spans="6:47" ht="13.5">
      <c r="F78" s="68"/>
      <c r="G78" s="68"/>
      <c r="H78" s="68"/>
      <c r="I78" s="64"/>
      <c r="J78" s="68"/>
      <c r="K78" s="68"/>
      <c r="L78" s="68"/>
      <c r="M78" s="64"/>
      <c r="N78" s="68"/>
      <c r="O78" s="68"/>
      <c r="P78" s="68"/>
      <c r="Q78" s="64"/>
      <c r="R78" s="68"/>
      <c r="S78" s="68"/>
      <c r="T78" s="68"/>
      <c r="U78" s="64"/>
      <c r="V78" s="64"/>
      <c r="W78" s="36"/>
      <c r="X78" s="68"/>
      <c r="Y78" s="68"/>
      <c r="Z78" s="68"/>
      <c r="AA78" s="64"/>
      <c r="AB78" s="68"/>
      <c r="AC78" s="68"/>
      <c r="AD78" s="68"/>
      <c r="AE78" s="64"/>
      <c r="AF78" s="68"/>
      <c r="AG78" s="68"/>
      <c r="AH78" s="68"/>
      <c r="AI78" s="64"/>
      <c r="AJ78" s="68"/>
      <c r="AK78" s="68"/>
      <c r="AL78" s="68"/>
      <c r="AM78" s="64"/>
      <c r="AN78" s="64"/>
      <c r="AO78" s="36"/>
      <c r="AP78" s="115"/>
      <c r="AQ78" s="36"/>
      <c r="AR78" s="121"/>
      <c r="AS78" s="121"/>
      <c r="AT78" s="121"/>
      <c r="AU78" s="178"/>
    </row>
    <row r="79" spans="6:47" ht="13.5">
      <c r="F79" s="68"/>
      <c r="G79" s="68"/>
      <c r="H79" s="68"/>
      <c r="I79" s="64"/>
      <c r="J79" s="68"/>
      <c r="K79" s="68"/>
      <c r="L79" s="68"/>
      <c r="M79" s="64"/>
      <c r="N79" s="68"/>
      <c r="O79" s="68"/>
      <c r="P79" s="68"/>
      <c r="Q79" s="64"/>
      <c r="R79" s="68"/>
      <c r="S79" s="68"/>
      <c r="T79" s="68"/>
      <c r="U79" s="64"/>
      <c r="V79" s="64"/>
      <c r="W79" s="36"/>
      <c r="X79" s="68"/>
      <c r="Y79" s="68"/>
      <c r="Z79" s="68"/>
      <c r="AA79" s="64"/>
      <c r="AB79" s="68"/>
      <c r="AC79" s="68"/>
      <c r="AD79" s="68"/>
      <c r="AE79" s="64"/>
      <c r="AF79" s="68"/>
      <c r="AG79" s="68"/>
      <c r="AH79" s="68"/>
      <c r="AI79" s="64"/>
      <c r="AJ79" s="68"/>
      <c r="AK79" s="68"/>
      <c r="AL79" s="68"/>
      <c r="AM79" s="64"/>
      <c r="AN79" s="64"/>
      <c r="AO79" s="36"/>
      <c r="AP79" s="115"/>
      <c r="AQ79" s="36"/>
      <c r="AR79" s="121"/>
      <c r="AS79" s="121"/>
      <c r="AT79" s="121"/>
      <c r="AU79" s="178"/>
    </row>
    <row r="80" spans="6:47" ht="13.5">
      <c r="F80" s="68"/>
      <c r="G80" s="68"/>
      <c r="H80" s="68"/>
      <c r="I80" s="64"/>
      <c r="J80" s="68"/>
      <c r="K80" s="68"/>
      <c r="L80" s="68"/>
      <c r="M80" s="64"/>
      <c r="N80" s="68"/>
      <c r="O80" s="68"/>
      <c r="P80" s="68"/>
      <c r="Q80" s="64"/>
      <c r="R80" s="68"/>
      <c r="S80" s="68"/>
      <c r="T80" s="68"/>
      <c r="U80" s="64"/>
      <c r="V80" s="64"/>
      <c r="W80" s="36"/>
      <c r="X80" s="68"/>
      <c r="Y80" s="68"/>
      <c r="Z80" s="68"/>
      <c r="AA80" s="64"/>
      <c r="AB80" s="68"/>
      <c r="AC80" s="68"/>
      <c r="AD80" s="68"/>
      <c r="AE80" s="64"/>
      <c r="AF80" s="68"/>
      <c r="AG80" s="68"/>
      <c r="AH80" s="68"/>
      <c r="AI80" s="64"/>
      <c r="AJ80" s="68"/>
      <c r="AK80" s="68"/>
      <c r="AL80" s="68"/>
      <c r="AM80" s="64"/>
      <c r="AN80" s="64"/>
      <c r="AO80" s="36"/>
      <c r="AP80" s="115"/>
      <c r="AQ80" s="36"/>
      <c r="AR80" s="121"/>
      <c r="AS80" s="121"/>
      <c r="AT80" s="121"/>
      <c r="AU80" s="178"/>
    </row>
    <row r="81" spans="6:47" ht="13.5">
      <c r="F81" s="68"/>
      <c r="G81" s="68"/>
      <c r="H81" s="68"/>
      <c r="I81" s="64"/>
      <c r="J81" s="68"/>
      <c r="K81" s="68"/>
      <c r="L81" s="68"/>
      <c r="M81" s="64"/>
      <c r="N81" s="68"/>
      <c r="O81" s="68"/>
      <c r="P81" s="68"/>
      <c r="Q81" s="64"/>
      <c r="R81" s="68"/>
      <c r="S81" s="68"/>
      <c r="T81" s="68"/>
      <c r="U81" s="64"/>
      <c r="V81" s="64"/>
      <c r="W81" s="36"/>
      <c r="X81" s="68"/>
      <c r="Y81" s="68"/>
      <c r="Z81" s="68"/>
      <c r="AA81" s="64"/>
      <c r="AB81" s="68"/>
      <c r="AC81" s="68"/>
      <c r="AD81" s="68"/>
      <c r="AE81" s="64"/>
      <c r="AF81" s="68"/>
      <c r="AG81" s="68"/>
      <c r="AH81" s="68"/>
      <c r="AI81" s="64"/>
      <c r="AJ81" s="68"/>
      <c r="AK81" s="68"/>
      <c r="AL81" s="68"/>
      <c r="AM81" s="64"/>
      <c r="AN81" s="64"/>
      <c r="AO81" s="36"/>
      <c r="AP81" s="115"/>
      <c r="AQ81" s="36"/>
      <c r="AR81" s="121"/>
      <c r="AS81" s="121"/>
      <c r="AT81" s="121"/>
      <c r="AU81" s="121"/>
    </row>
    <row r="82" spans="6:47" ht="13.5">
      <c r="F82" s="68"/>
      <c r="G82" s="68"/>
      <c r="H82" s="68"/>
      <c r="I82" s="64"/>
      <c r="J82" s="68"/>
      <c r="K82" s="68"/>
      <c r="L82" s="68"/>
      <c r="M82" s="64"/>
      <c r="N82" s="68"/>
      <c r="O82" s="68"/>
      <c r="P82" s="68"/>
      <c r="Q82" s="64"/>
      <c r="R82" s="68"/>
      <c r="S82" s="68"/>
      <c r="T82" s="68"/>
      <c r="U82" s="64"/>
      <c r="V82" s="64"/>
      <c r="W82" s="36"/>
      <c r="X82" s="68"/>
      <c r="Y82" s="68"/>
      <c r="Z82" s="68"/>
      <c r="AA82" s="64"/>
      <c r="AB82" s="68"/>
      <c r="AC82" s="68"/>
      <c r="AD82" s="68"/>
      <c r="AE82" s="64"/>
      <c r="AF82" s="68"/>
      <c r="AG82" s="68"/>
      <c r="AH82" s="68"/>
      <c r="AI82" s="64"/>
      <c r="AJ82" s="68"/>
      <c r="AK82" s="68"/>
      <c r="AL82" s="68"/>
      <c r="AM82" s="64"/>
      <c r="AN82" s="64"/>
      <c r="AO82" s="36"/>
      <c r="AP82" s="115"/>
      <c r="AQ82" s="36"/>
      <c r="AR82" s="121"/>
      <c r="AS82" s="121"/>
      <c r="AT82" s="121"/>
      <c r="AU82" s="121"/>
    </row>
    <row r="83" spans="6:47" ht="13.5">
      <c r="F83" s="68"/>
      <c r="G83" s="68"/>
      <c r="H83" s="68"/>
      <c r="I83" s="64"/>
      <c r="J83" s="68"/>
      <c r="K83" s="68"/>
      <c r="L83" s="68"/>
      <c r="M83" s="64"/>
      <c r="N83" s="68"/>
      <c r="O83" s="68"/>
      <c r="P83" s="68"/>
      <c r="Q83" s="64"/>
      <c r="R83" s="68"/>
      <c r="S83" s="68"/>
      <c r="T83" s="68"/>
      <c r="U83" s="64"/>
      <c r="V83" s="64"/>
      <c r="W83" s="36"/>
      <c r="X83" s="68"/>
      <c r="Y83" s="68"/>
      <c r="Z83" s="68"/>
      <c r="AA83" s="64"/>
      <c r="AB83" s="68"/>
      <c r="AC83" s="68"/>
      <c r="AD83" s="68"/>
      <c r="AE83" s="64"/>
      <c r="AF83" s="68"/>
      <c r="AG83" s="68"/>
      <c r="AH83" s="68"/>
      <c r="AI83" s="64"/>
      <c r="AJ83" s="68"/>
      <c r="AK83" s="68"/>
      <c r="AL83" s="68"/>
      <c r="AM83" s="64"/>
      <c r="AN83" s="64"/>
      <c r="AO83" s="36"/>
      <c r="AP83" s="115"/>
      <c r="AQ83" s="36"/>
      <c r="AR83" s="121"/>
      <c r="AS83" s="121"/>
      <c r="AT83" s="121"/>
      <c r="AU83" s="121"/>
    </row>
    <row r="84" spans="6:47" ht="13.5">
      <c r="F84" s="68"/>
      <c r="G84" s="68"/>
      <c r="H84" s="68"/>
      <c r="I84" s="64"/>
      <c r="J84" s="68"/>
      <c r="K84" s="68"/>
      <c r="L84" s="68"/>
      <c r="M84" s="64"/>
      <c r="N84" s="68"/>
      <c r="O84" s="68"/>
      <c r="P84" s="68"/>
      <c r="Q84" s="64"/>
      <c r="R84" s="68"/>
      <c r="S84" s="68"/>
      <c r="T84" s="68"/>
      <c r="U84" s="64"/>
      <c r="V84" s="64"/>
      <c r="W84" s="36"/>
      <c r="X84" s="68"/>
      <c r="Y84" s="68"/>
      <c r="Z84" s="68"/>
      <c r="AA84" s="64"/>
      <c r="AB84" s="68"/>
      <c r="AC84" s="68"/>
      <c r="AD84" s="68"/>
      <c r="AE84" s="64"/>
      <c r="AF84" s="68"/>
      <c r="AG84" s="68"/>
      <c r="AH84" s="68"/>
      <c r="AI84" s="64"/>
      <c r="AJ84" s="68"/>
      <c r="AK84" s="68"/>
      <c r="AL84" s="68"/>
      <c r="AM84" s="64"/>
      <c r="AN84" s="64"/>
      <c r="AO84" s="36"/>
      <c r="AP84" s="115"/>
      <c r="AQ84" s="36"/>
      <c r="AR84" s="121"/>
      <c r="AS84" s="121"/>
      <c r="AT84" s="121"/>
      <c r="AU84" s="121"/>
    </row>
    <row r="85" spans="6:47" ht="13.5">
      <c r="F85" s="68"/>
      <c r="G85" s="68"/>
      <c r="H85" s="68"/>
      <c r="I85" s="64"/>
      <c r="J85" s="68"/>
      <c r="K85" s="68"/>
      <c r="L85" s="68"/>
      <c r="M85" s="64"/>
      <c r="N85" s="68"/>
      <c r="O85" s="68"/>
      <c r="P85" s="68"/>
      <c r="Q85" s="64"/>
      <c r="R85" s="68"/>
      <c r="S85" s="68"/>
      <c r="T85" s="68"/>
      <c r="U85" s="64"/>
      <c r="V85" s="64"/>
      <c r="W85" s="36"/>
      <c r="X85" s="68"/>
      <c r="Y85" s="68"/>
      <c r="Z85" s="68"/>
      <c r="AA85" s="64"/>
      <c r="AB85" s="68"/>
      <c r="AC85" s="68"/>
      <c r="AD85" s="68"/>
      <c r="AE85" s="64"/>
      <c r="AF85" s="68"/>
      <c r="AG85" s="68"/>
      <c r="AH85" s="68"/>
      <c r="AI85" s="64"/>
      <c r="AJ85" s="68"/>
      <c r="AK85" s="68"/>
      <c r="AL85" s="68"/>
      <c r="AM85" s="64"/>
      <c r="AN85" s="64"/>
      <c r="AO85" s="36"/>
      <c r="AP85" s="115"/>
      <c r="AQ85" s="36"/>
      <c r="AR85" s="121"/>
      <c r="AS85" s="121"/>
      <c r="AT85" s="121"/>
      <c r="AU85" s="121"/>
    </row>
    <row r="86" spans="6:47" ht="13.5">
      <c r="F86" s="68"/>
      <c r="G86" s="68"/>
      <c r="H86" s="68"/>
      <c r="I86" s="64"/>
      <c r="J86" s="68"/>
      <c r="K86" s="68"/>
      <c r="L86" s="68"/>
      <c r="M86" s="64"/>
      <c r="N86" s="68"/>
      <c r="O86" s="68"/>
      <c r="P86" s="68"/>
      <c r="Q86" s="64"/>
      <c r="R86" s="68"/>
      <c r="S86" s="68"/>
      <c r="T86" s="68"/>
      <c r="U86" s="64"/>
      <c r="V86" s="64"/>
      <c r="W86" s="36"/>
      <c r="X86" s="68"/>
      <c r="Y86" s="68"/>
      <c r="Z86" s="68"/>
      <c r="AA86" s="64"/>
      <c r="AB86" s="68"/>
      <c r="AC86" s="68"/>
      <c r="AD86" s="68"/>
      <c r="AE86" s="64"/>
      <c r="AF86" s="68"/>
      <c r="AG86" s="68"/>
      <c r="AH86" s="68"/>
      <c r="AI86" s="64"/>
      <c r="AJ86" s="68"/>
      <c r="AK86" s="68"/>
      <c r="AL86" s="68"/>
      <c r="AM86" s="64"/>
      <c r="AN86" s="64"/>
      <c r="AO86" s="36"/>
      <c r="AP86" s="115"/>
      <c r="AQ86" s="36"/>
      <c r="AR86" s="121"/>
      <c r="AS86" s="121"/>
      <c r="AT86" s="121"/>
      <c r="AU86" s="121"/>
    </row>
    <row r="87" spans="6:47" ht="13.5">
      <c r="F87" s="68"/>
      <c r="G87" s="68"/>
      <c r="H87" s="68"/>
      <c r="I87" s="64"/>
      <c r="J87" s="68"/>
      <c r="K87" s="68"/>
      <c r="L87" s="68"/>
      <c r="M87" s="64"/>
      <c r="N87" s="68"/>
      <c r="O87" s="68"/>
      <c r="P87" s="68"/>
      <c r="Q87" s="64"/>
      <c r="R87" s="68"/>
      <c r="S87" s="68"/>
      <c r="T87" s="68"/>
      <c r="U87" s="64"/>
      <c r="V87" s="64"/>
      <c r="W87" s="36"/>
      <c r="X87" s="68"/>
      <c r="Y87" s="68"/>
      <c r="Z87" s="68"/>
      <c r="AA87" s="64"/>
      <c r="AB87" s="68"/>
      <c r="AC87" s="68"/>
      <c r="AD87" s="68"/>
      <c r="AE87" s="64"/>
      <c r="AF87" s="68"/>
      <c r="AG87" s="68"/>
      <c r="AH87" s="68"/>
      <c r="AI87" s="64"/>
      <c r="AJ87" s="68"/>
      <c r="AK87" s="68"/>
      <c r="AL87" s="68"/>
      <c r="AM87" s="64"/>
      <c r="AN87" s="64"/>
      <c r="AO87" s="36"/>
      <c r="AP87" s="115"/>
      <c r="AQ87" s="36"/>
      <c r="AR87" s="121"/>
      <c r="AS87" s="121"/>
      <c r="AT87" s="121"/>
      <c r="AU87" s="121"/>
    </row>
    <row r="88" spans="6:47" ht="13.5">
      <c r="F88" s="68"/>
      <c r="G88" s="68"/>
      <c r="H88" s="68"/>
      <c r="I88" s="64"/>
      <c r="J88" s="68"/>
      <c r="K88" s="68"/>
      <c r="L88" s="68"/>
      <c r="M88" s="64"/>
      <c r="N88" s="68"/>
      <c r="O88" s="68"/>
      <c r="P88" s="68"/>
      <c r="Q88" s="64"/>
      <c r="R88" s="68"/>
      <c r="S88" s="68"/>
      <c r="T88" s="68"/>
      <c r="U88" s="64"/>
      <c r="V88" s="64"/>
      <c r="W88" s="36"/>
      <c r="X88" s="68"/>
      <c r="Y88" s="68"/>
      <c r="Z88" s="68"/>
      <c r="AA88" s="64"/>
      <c r="AB88" s="68"/>
      <c r="AC88" s="68"/>
      <c r="AD88" s="68"/>
      <c r="AE88" s="64"/>
      <c r="AF88" s="68"/>
      <c r="AG88" s="68"/>
      <c r="AH88" s="68"/>
      <c r="AI88" s="64"/>
      <c r="AJ88" s="68"/>
      <c r="AK88" s="68"/>
      <c r="AL88" s="68"/>
      <c r="AM88" s="64"/>
      <c r="AN88" s="64"/>
      <c r="AO88" s="36"/>
      <c r="AP88" s="115"/>
      <c r="AQ88" s="36"/>
      <c r="AR88" s="121"/>
      <c r="AS88" s="121"/>
      <c r="AT88" s="121"/>
      <c r="AU88" s="121"/>
    </row>
    <row r="89" spans="6:47" ht="13.5">
      <c r="F89" s="68"/>
      <c r="G89" s="68"/>
      <c r="H89" s="68"/>
      <c r="I89" s="64"/>
      <c r="J89" s="68"/>
      <c r="K89" s="68"/>
      <c r="L89" s="68"/>
      <c r="M89" s="64"/>
      <c r="N89" s="68"/>
      <c r="O89" s="68"/>
      <c r="P89" s="68"/>
      <c r="Q89" s="64"/>
      <c r="R89" s="68"/>
      <c r="S89" s="68"/>
      <c r="T89" s="68"/>
      <c r="U89" s="64"/>
      <c r="V89" s="64"/>
      <c r="W89" s="36"/>
      <c r="X89" s="68"/>
      <c r="Y89" s="68"/>
      <c r="Z89" s="68"/>
      <c r="AA89" s="64"/>
      <c r="AB89" s="68"/>
      <c r="AC89" s="68"/>
      <c r="AD89" s="68"/>
      <c r="AE89" s="64"/>
      <c r="AF89" s="68"/>
      <c r="AG89" s="68"/>
      <c r="AH89" s="68"/>
      <c r="AI89" s="64"/>
      <c r="AJ89" s="68"/>
      <c r="AK89" s="68"/>
      <c r="AL89" s="68"/>
      <c r="AM89" s="64"/>
      <c r="AN89" s="64"/>
      <c r="AO89" s="36"/>
      <c r="AP89" s="115"/>
      <c r="AQ89" s="36"/>
      <c r="AR89" s="121"/>
      <c r="AS89" s="121"/>
      <c r="AT89" s="121"/>
      <c r="AU89" s="121"/>
    </row>
    <row r="90" spans="6:47" ht="13.5">
      <c r="F90" s="68"/>
      <c r="G90" s="68"/>
      <c r="H90" s="68"/>
      <c r="I90" s="64"/>
      <c r="J90" s="68"/>
      <c r="K90" s="68"/>
      <c r="L90" s="68"/>
      <c r="M90" s="64"/>
      <c r="N90" s="68"/>
      <c r="O90" s="68"/>
      <c r="P90" s="68"/>
      <c r="Q90" s="64"/>
      <c r="R90" s="68"/>
      <c r="S90" s="68"/>
      <c r="T90" s="68"/>
      <c r="U90" s="64"/>
      <c r="V90" s="64"/>
      <c r="W90" s="36"/>
      <c r="X90" s="68"/>
      <c r="Y90" s="68"/>
      <c r="Z90" s="68"/>
      <c r="AA90" s="64"/>
      <c r="AB90" s="68"/>
      <c r="AC90" s="68"/>
      <c r="AD90" s="68"/>
      <c r="AE90" s="64"/>
      <c r="AF90" s="68"/>
      <c r="AG90" s="68"/>
      <c r="AH90" s="68"/>
      <c r="AI90" s="64"/>
      <c r="AJ90" s="68"/>
      <c r="AK90" s="68"/>
      <c r="AL90" s="68"/>
      <c r="AM90" s="64"/>
      <c r="AN90" s="64"/>
      <c r="AO90" s="36"/>
      <c r="AP90" s="115"/>
      <c r="AQ90" s="36"/>
      <c r="AR90" s="121"/>
      <c r="AS90" s="121"/>
      <c r="AT90" s="121"/>
      <c r="AU90" s="121"/>
    </row>
    <row r="91" spans="6:47" ht="13.5">
      <c r="F91" s="68"/>
      <c r="G91" s="68"/>
      <c r="H91" s="68"/>
      <c r="I91" s="64"/>
      <c r="J91" s="68"/>
      <c r="K91" s="68"/>
      <c r="L91" s="68"/>
      <c r="M91" s="64"/>
      <c r="N91" s="68"/>
      <c r="O91" s="68"/>
      <c r="P91" s="68"/>
      <c r="Q91" s="64"/>
      <c r="R91" s="68"/>
      <c r="S91" s="68"/>
      <c r="T91" s="68"/>
      <c r="U91" s="64"/>
      <c r="V91" s="64"/>
      <c r="W91" s="36"/>
      <c r="X91" s="68"/>
      <c r="Y91" s="68"/>
      <c r="Z91" s="68"/>
      <c r="AA91" s="64"/>
      <c r="AB91" s="68"/>
      <c r="AC91" s="68"/>
      <c r="AD91" s="68"/>
      <c r="AE91" s="64"/>
      <c r="AF91" s="68"/>
      <c r="AG91" s="68"/>
      <c r="AH91" s="68"/>
      <c r="AI91" s="64"/>
      <c r="AJ91" s="68"/>
      <c r="AK91" s="68"/>
      <c r="AL91" s="68"/>
      <c r="AM91" s="64"/>
      <c r="AN91" s="64"/>
      <c r="AO91" s="36"/>
      <c r="AP91" s="115"/>
      <c r="AQ91" s="36"/>
      <c r="AR91" s="121"/>
      <c r="AS91" s="121"/>
      <c r="AT91" s="121"/>
      <c r="AU91" s="121"/>
    </row>
    <row r="92" spans="6:47" ht="13.5">
      <c r="F92" s="68"/>
      <c r="G92" s="68"/>
      <c r="H92" s="68"/>
      <c r="I92" s="64"/>
      <c r="J92" s="68"/>
      <c r="K92" s="68"/>
      <c r="L92" s="68"/>
      <c r="M92" s="64"/>
      <c r="N92" s="68"/>
      <c r="O92" s="68"/>
      <c r="P92" s="68"/>
      <c r="Q92" s="64"/>
      <c r="R92" s="68"/>
      <c r="S92" s="68"/>
      <c r="T92" s="68"/>
      <c r="U92" s="64"/>
      <c r="V92" s="64"/>
      <c r="W92" s="36"/>
      <c r="X92" s="68"/>
      <c r="Y92" s="68"/>
      <c r="Z92" s="68"/>
      <c r="AA92" s="64"/>
      <c r="AB92" s="68"/>
      <c r="AC92" s="68"/>
      <c r="AD92" s="68"/>
      <c r="AE92" s="64"/>
      <c r="AF92" s="68"/>
      <c r="AG92" s="68"/>
      <c r="AH92" s="68"/>
      <c r="AI92" s="64"/>
      <c r="AJ92" s="68"/>
      <c r="AK92" s="68"/>
      <c r="AL92" s="68"/>
      <c r="AM92" s="64"/>
      <c r="AN92" s="64"/>
      <c r="AO92" s="36"/>
      <c r="AP92" s="115"/>
      <c r="AQ92" s="36"/>
      <c r="AR92" s="121"/>
      <c r="AS92" s="121"/>
      <c r="AT92" s="121"/>
      <c r="AU92" s="121"/>
    </row>
    <row r="93" spans="6:47" ht="13.5">
      <c r="F93" s="68"/>
      <c r="G93" s="68"/>
      <c r="H93" s="68"/>
      <c r="I93" s="64"/>
      <c r="J93" s="68"/>
      <c r="K93" s="68"/>
      <c r="L93" s="68"/>
      <c r="M93" s="64"/>
      <c r="N93" s="68"/>
      <c r="O93" s="68"/>
      <c r="P93" s="68"/>
      <c r="Q93" s="64"/>
      <c r="R93" s="68"/>
      <c r="S93" s="68"/>
      <c r="T93" s="68"/>
      <c r="U93" s="64"/>
      <c r="V93" s="64"/>
      <c r="W93" s="64"/>
      <c r="X93" s="68"/>
      <c r="Y93" s="68"/>
      <c r="Z93" s="68"/>
      <c r="AA93" s="64"/>
      <c r="AB93" s="68"/>
      <c r="AC93" s="68"/>
      <c r="AD93" s="68"/>
      <c r="AE93" s="64"/>
      <c r="AF93" s="68"/>
      <c r="AG93" s="68"/>
      <c r="AH93" s="68"/>
      <c r="AI93" s="64"/>
      <c r="AJ93" s="68"/>
      <c r="AK93" s="68"/>
      <c r="AL93" s="68"/>
      <c r="AM93" s="64"/>
      <c r="AN93" s="64"/>
      <c r="AO93" s="64"/>
      <c r="AP93" s="115"/>
      <c r="AQ93" s="64"/>
      <c r="AR93" s="121"/>
      <c r="AS93" s="121"/>
      <c r="AT93" s="121"/>
      <c r="AU93" s="121"/>
    </row>
    <row r="94" spans="6:47" ht="13.5">
      <c r="F94" s="68"/>
      <c r="G94" s="68"/>
      <c r="H94" s="68"/>
      <c r="I94" s="64"/>
      <c r="J94" s="68"/>
      <c r="K94" s="68"/>
      <c r="L94" s="68"/>
      <c r="M94" s="64"/>
      <c r="N94" s="68"/>
      <c r="O94" s="68"/>
      <c r="P94" s="68"/>
      <c r="Q94" s="64"/>
      <c r="R94" s="68"/>
      <c r="S94" s="68"/>
      <c r="T94" s="68"/>
      <c r="U94" s="64"/>
      <c r="V94" s="64"/>
      <c r="W94" s="64"/>
      <c r="X94" s="68"/>
      <c r="Y94" s="68"/>
      <c r="Z94" s="68"/>
      <c r="AA94" s="64"/>
      <c r="AB94" s="68"/>
      <c r="AC94" s="68"/>
      <c r="AD94" s="68"/>
      <c r="AE94" s="64"/>
      <c r="AF94" s="68"/>
      <c r="AG94" s="68"/>
      <c r="AH94" s="68"/>
      <c r="AI94" s="64"/>
      <c r="AJ94" s="68"/>
      <c r="AK94" s="68"/>
      <c r="AL94" s="68"/>
      <c r="AM94" s="64"/>
      <c r="AN94" s="64"/>
      <c r="AO94" s="64"/>
      <c r="AP94" s="115"/>
      <c r="AQ94" s="64"/>
      <c r="AR94" s="121"/>
      <c r="AS94" s="121"/>
      <c r="AT94" s="121"/>
      <c r="AU94" s="121"/>
    </row>
    <row r="95" spans="6:47" ht="13.5">
      <c r="F95" s="68"/>
      <c r="G95" s="68"/>
      <c r="H95" s="68"/>
      <c r="I95" s="64"/>
      <c r="J95" s="68"/>
      <c r="K95" s="68"/>
      <c r="L95" s="68"/>
      <c r="M95" s="64"/>
      <c r="N95" s="68"/>
      <c r="O95" s="68"/>
      <c r="P95" s="68"/>
      <c r="Q95" s="64"/>
      <c r="R95" s="68"/>
      <c r="S95" s="68"/>
      <c r="T95" s="68"/>
      <c r="U95" s="64"/>
      <c r="V95" s="64"/>
      <c r="W95" s="64"/>
      <c r="X95" s="68"/>
      <c r="Y95" s="68"/>
      <c r="Z95" s="68"/>
      <c r="AA95" s="64"/>
      <c r="AB95" s="68"/>
      <c r="AC95" s="68"/>
      <c r="AD95" s="68"/>
      <c r="AE95" s="64"/>
      <c r="AF95" s="68"/>
      <c r="AG95" s="68"/>
      <c r="AH95" s="68"/>
      <c r="AI95" s="64"/>
      <c r="AJ95" s="68"/>
      <c r="AK95" s="68"/>
      <c r="AL95" s="68"/>
      <c r="AM95" s="64"/>
      <c r="AN95" s="64"/>
      <c r="AO95" s="64"/>
      <c r="AP95" s="115"/>
      <c r="AQ95" s="64"/>
      <c r="AR95" s="121"/>
      <c r="AS95" s="121"/>
      <c r="AT95" s="121"/>
      <c r="AU95" s="121"/>
    </row>
    <row r="96" spans="6:47" ht="13.5">
      <c r="F96" s="68"/>
      <c r="G96" s="68"/>
      <c r="H96" s="68"/>
      <c r="I96" s="64"/>
      <c r="J96" s="68"/>
      <c r="K96" s="68"/>
      <c r="L96" s="68"/>
      <c r="M96" s="64"/>
      <c r="N96" s="68"/>
      <c r="O96" s="68"/>
      <c r="P96" s="68"/>
      <c r="Q96" s="64"/>
      <c r="R96" s="68"/>
      <c r="S96" s="68"/>
      <c r="T96" s="68"/>
      <c r="U96" s="64"/>
      <c r="V96" s="64"/>
      <c r="W96" s="64"/>
      <c r="X96" s="68"/>
      <c r="Y96" s="68"/>
      <c r="Z96" s="68"/>
      <c r="AA96" s="64"/>
      <c r="AB96" s="68"/>
      <c r="AC96" s="68"/>
      <c r="AD96" s="68"/>
      <c r="AE96" s="64"/>
      <c r="AF96" s="68"/>
      <c r="AG96" s="68"/>
      <c r="AH96" s="68"/>
      <c r="AI96" s="64"/>
      <c r="AJ96" s="68"/>
      <c r="AK96" s="68"/>
      <c r="AL96" s="68"/>
      <c r="AM96" s="64"/>
      <c r="AN96" s="64"/>
      <c r="AO96" s="64"/>
      <c r="AP96" s="115"/>
      <c r="AQ96" s="64"/>
      <c r="AR96" s="121"/>
      <c r="AS96" s="121"/>
      <c r="AT96" s="121"/>
      <c r="AU96" s="121"/>
    </row>
    <row r="97" spans="6:47" ht="13.5">
      <c r="F97" s="68"/>
      <c r="G97" s="68"/>
      <c r="H97" s="68"/>
      <c r="I97" s="64"/>
      <c r="J97" s="68"/>
      <c r="K97" s="68"/>
      <c r="L97" s="68"/>
      <c r="M97" s="64"/>
      <c r="N97" s="68"/>
      <c r="O97" s="68"/>
      <c r="P97" s="68"/>
      <c r="Q97" s="64"/>
      <c r="R97" s="68"/>
      <c r="S97" s="68"/>
      <c r="T97" s="68"/>
      <c r="U97" s="64"/>
      <c r="V97" s="64"/>
      <c r="W97" s="64"/>
      <c r="X97" s="68"/>
      <c r="Y97" s="68"/>
      <c r="Z97" s="68"/>
      <c r="AA97" s="64"/>
      <c r="AB97" s="68"/>
      <c r="AC97" s="68"/>
      <c r="AD97" s="68"/>
      <c r="AE97" s="64"/>
      <c r="AF97" s="68"/>
      <c r="AG97" s="68"/>
      <c r="AH97" s="68"/>
      <c r="AI97" s="64"/>
      <c r="AJ97" s="68"/>
      <c r="AK97" s="68"/>
      <c r="AL97" s="68"/>
      <c r="AM97" s="64"/>
      <c r="AN97" s="64"/>
      <c r="AO97" s="64"/>
      <c r="AP97" s="115"/>
      <c r="AQ97" s="64"/>
      <c r="AR97" s="121"/>
      <c r="AS97" s="121"/>
      <c r="AT97" s="121"/>
      <c r="AU97" s="121"/>
    </row>
    <row r="98" spans="6:47" ht="13.5">
      <c r="F98" s="68"/>
      <c r="G98" s="68"/>
      <c r="H98" s="68"/>
      <c r="I98" s="64"/>
      <c r="J98" s="68"/>
      <c r="K98" s="68"/>
      <c r="L98" s="68"/>
      <c r="M98" s="64"/>
      <c r="N98" s="68"/>
      <c r="O98" s="68"/>
      <c r="P98" s="68"/>
      <c r="Q98" s="64"/>
      <c r="R98" s="68"/>
      <c r="S98" s="68"/>
      <c r="T98" s="68"/>
      <c r="U98" s="64"/>
      <c r="V98" s="64"/>
      <c r="W98" s="64"/>
      <c r="X98" s="68"/>
      <c r="Y98" s="68"/>
      <c r="Z98" s="68"/>
      <c r="AA98" s="64"/>
      <c r="AB98" s="68"/>
      <c r="AC98" s="68"/>
      <c r="AD98" s="68"/>
      <c r="AE98" s="64"/>
      <c r="AF98" s="68"/>
      <c r="AG98" s="68"/>
      <c r="AH98" s="68"/>
      <c r="AI98" s="64"/>
      <c r="AJ98" s="68"/>
      <c r="AK98" s="68"/>
      <c r="AL98" s="68"/>
      <c r="AM98" s="64"/>
      <c r="AN98" s="64"/>
      <c r="AO98" s="64"/>
      <c r="AP98" s="115"/>
      <c r="AQ98" s="64"/>
      <c r="AR98" s="121"/>
      <c r="AS98" s="121"/>
      <c r="AT98" s="121"/>
      <c r="AU98" s="121"/>
    </row>
    <row r="99" spans="6:47" ht="13.5">
      <c r="F99" s="68"/>
      <c r="G99" s="68"/>
      <c r="H99" s="68"/>
      <c r="I99" s="64"/>
      <c r="J99" s="68"/>
      <c r="K99" s="68"/>
      <c r="L99" s="68"/>
      <c r="M99" s="64"/>
      <c r="N99" s="68"/>
      <c r="O99" s="68"/>
      <c r="P99" s="68"/>
      <c r="Q99" s="64"/>
      <c r="R99" s="68"/>
      <c r="S99" s="68"/>
      <c r="T99" s="68"/>
      <c r="U99" s="64"/>
      <c r="V99" s="64"/>
      <c r="W99" s="64"/>
      <c r="X99" s="68"/>
      <c r="Y99" s="68"/>
      <c r="Z99" s="68"/>
      <c r="AA99" s="64"/>
      <c r="AB99" s="68"/>
      <c r="AC99" s="68"/>
      <c r="AD99" s="68"/>
      <c r="AE99" s="64"/>
      <c r="AF99" s="68"/>
      <c r="AG99" s="68"/>
      <c r="AH99" s="68"/>
      <c r="AI99" s="64"/>
      <c r="AJ99" s="68"/>
      <c r="AK99" s="68"/>
      <c r="AL99" s="68"/>
      <c r="AM99" s="64"/>
      <c r="AN99" s="64"/>
      <c r="AO99" s="64"/>
      <c r="AP99" s="115"/>
      <c r="AQ99" s="64"/>
      <c r="AR99" s="121"/>
      <c r="AS99" s="121"/>
      <c r="AT99" s="121"/>
      <c r="AU99" s="121"/>
    </row>
    <row r="100" spans="6:47" ht="13.5">
      <c r="F100" s="68"/>
      <c r="G100" s="68"/>
      <c r="H100" s="68"/>
      <c r="I100" s="64"/>
      <c r="J100" s="68"/>
      <c r="K100" s="68"/>
      <c r="L100" s="68"/>
      <c r="M100" s="64"/>
      <c r="N100" s="68"/>
      <c r="O100" s="68"/>
      <c r="P100" s="68"/>
      <c r="Q100" s="64"/>
      <c r="R100" s="68"/>
      <c r="S100" s="68"/>
      <c r="T100" s="68"/>
      <c r="U100" s="64"/>
      <c r="V100" s="64"/>
      <c r="W100" s="64"/>
      <c r="X100" s="68"/>
      <c r="Y100" s="68"/>
      <c r="Z100" s="68"/>
      <c r="AA100" s="64"/>
      <c r="AB100" s="68"/>
      <c r="AC100" s="68"/>
      <c r="AD100" s="68"/>
      <c r="AE100" s="64"/>
      <c r="AF100" s="68"/>
      <c r="AG100" s="68"/>
      <c r="AH100" s="68"/>
      <c r="AI100" s="64"/>
      <c r="AJ100" s="68"/>
      <c r="AK100" s="68"/>
      <c r="AL100" s="68"/>
      <c r="AM100" s="64"/>
      <c r="AN100" s="64"/>
      <c r="AO100" s="64"/>
      <c r="AP100" s="115"/>
      <c r="AQ100" s="64"/>
      <c r="AR100" s="121"/>
      <c r="AS100" s="121"/>
      <c r="AT100" s="121"/>
      <c r="AU100" s="121"/>
    </row>
    <row r="104" ht="15" customHeight="1" hidden="1">
      <c r="D104" s="81" t="s">
        <v>35</v>
      </c>
    </row>
    <row r="105" ht="15" customHeight="1" hidden="1">
      <c r="D105" s="81" t="s">
        <v>36</v>
      </c>
    </row>
  </sheetData>
  <sheetProtection insertRows="0"/>
  <mergeCells count="73"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1:E31"/>
    <mergeCell ref="B32:E32"/>
    <mergeCell ref="B33:E33"/>
    <mergeCell ref="B34:E34"/>
    <mergeCell ref="B35:E35"/>
    <mergeCell ref="B39:E39"/>
    <mergeCell ref="B30:E30"/>
    <mergeCell ref="B23:E23"/>
    <mergeCell ref="B24:E24"/>
    <mergeCell ref="B25:E25"/>
    <mergeCell ref="B26:E26"/>
    <mergeCell ref="B27:E27"/>
    <mergeCell ref="B28:E28"/>
    <mergeCell ref="B29:E29"/>
    <mergeCell ref="AR12:AT12"/>
    <mergeCell ref="AU12:AU14"/>
    <mergeCell ref="AR13:AR15"/>
    <mergeCell ref="AS13:AS15"/>
    <mergeCell ref="AT13:AT14"/>
    <mergeCell ref="B22:E22"/>
    <mergeCell ref="AM2:AM5"/>
    <mergeCell ref="AN2:AN5"/>
    <mergeCell ref="B8:E8"/>
    <mergeCell ref="B10:E10"/>
    <mergeCell ref="B12:C12"/>
    <mergeCell ref="AP12:AP15"/>
    <mergeCell ref="B13:C13"/>
    <mergeCell ref="B14:C14"/>
    <mergeCell ref="D14:E14"/>
    <mergeCell ref="B15:C15"/>
    <mergeCell ref="Q2:Q5"/>
    <mergeCell ref="U2:U5"/>
    <mergeCell ref="V2:V5"/>
    <mergeCell ref="AA2:AA5"/>
    <mergeCell ref="AE2:AE5"/>
    <mergeCell ref="AI2:AI5"/>
    <mergeCell ref="B21:E21"/>
    <mergeCell ref="B2:B5"/>
    <mergeCell ref="I2:I5"/>
    <mergeCell ref="M2:M5"/>
    <mergeCell ref="B18:E18"/>
    <mergeCell ref="B19:E19"/>
    <mergeCell ref="B20:E20"/>
  </mergeCells>
  <conditionalFormatting sqref="D15">
    <cfRule type="cellIs" priority="22" dxfId="21" operator="equal" stopIfTrue="1">
      <formula>"tak"</formula>
    </cfRule>
  </conditionalFormatting>
  <conditionalFormatting sqref="D15">
    <cfRule type="cellIs" priority="21" dxfId="1" operator="equal" stopIfTrue="1">
      <formula>"Nie"</formula>
    </cfRule>
  </conditionalFormatting>
  <conditionalFormatting sqref="AU18:AU36">
    <cfRule type="cellIs" priority="19" dxfId="0" operator="equal" stopIfTrue="1">
      <formula>"Wyższe przychody !!!"</formula>
    </cfRule>
    <cfRule type="cellIs" priority="20" dxfId="1" operator="equal" stopIfTrue="1">
      <formula>"Brak przychodów !!!"</formula>
    </cfRule>
  </conditionalFormatting>
  <conditionalFormatting sqref="AU39:AU70">
    <cfRule type="cellIs" priority="17" dxfId="1" operator="equal" stopIfTrue="1">
      <formula>"Przekroczenie kosztów !!!"</formula>
    </cfRule>
    <cfRule type="cellIs" priority="18" dxfId="0" operator="equal" stopIfTrue="1">
      <formula>"Niższe koszty !!!"</formula>
    </cfRule>
  </conditionalFormatting>
  <conditionalFormatting sqref="AU18:AU36">
    <cfRule type="cellIs" priority="15" dxfId="0" operator="equal" stopIfTrue="1">
      <formula>"Wyższe przychody !!!"</formula>
    </cfRule>
    <cfRule type="cellIs" priority="16" dxfId="1" operator="equal" stopIfTrue="1">
      <formula>"Brak przychodów !!!"</formula>
    </cfRule>
  </conditionalFormatting>
  <conditionalFormatting sqref="AU18:AU36">
    <cfRule type="cellIs" priority="13" dxfId="0" operator="equal" stopIfTrue="1">
      <formula>"Wyższe przychody !!!"</formula>
    </cfRule>
    <cfRule type="cellIs" priority="14" dxfId="1" operator="equal" stopIfTrue="1">
      <formula>"Brak przychodów !!!"</formula>
    </cfRule>
  </conditionalFormatting>
  <conditionalFormatting sqref="AU39:AU70">
    <cfRule type="cellIs" priority="11" dxfId="1" operator="equal" stopIfTrue="1">
      <formula>"Przekroczenie kosztów !!!"</formula>
    </cfRule>
    <cfRule type="cellIs" priority="12" dxfId="0" operator="equal" stopIfTrue="1">
      <formula>"Niższe koszty !!!"</formula>
    </cfRule>
  </conditionalFormatting>
  <conditionalFormatting sqref="AU18:AU36">
    <cfRule type="cellIs" priority="9" dxfId="0" operator="equal" stopIfTrue="1">
      <formula>"Wyższe przychody !!!"</formula>
    </cfRule>
    <cfRule type="cellIs" priority="10" dxfId="1" operator="equal" stopIfTrue="1">
      <formula>"Brak przychodów !!!"</formula>
    </cfRule>
  </conditionalFormatting>
  <conditionalFormatting sqref="AU39:AU70">
    <cfRule type="cellIs" priority="7" dxfId="1" operator="equal" stopIfTrue="1">
      <formula>"Przekroczenie kosztów !!!"</formula>
    </cfRule>
    <cfRule type="cellIs" priority="8" dxfId="0" operator="equal" stopIfTrue="1">
      <formula>"Niższe koszty !!!"</formula>
    </cfRule>
  </conditionalFormatting>
  <conditionalFormatting sqref="AU18:AU36">
    <cfRule type="cellIs" priority="5" dxfId="0" operator="equal" stopIfTrue="1">
      <formula>"Wyższe przychody !!!"</formula>
    </cfRule>
    <cfRule type="cellIs" priority="6" dxfId="1" operator="equal" stopIfTrue="1">
      <formula>"Brak przychodów !!!"</formula>
    </cfRule>
  </conditionalFormatting>
  <conditionalFormatting sqref="AU18:AU36">
    <cfRule type="cellIs" priority="3" dxfId="0" operator="equal" stopIfTrue="1">
      <formula>"Wyższe przychody !!!"</formula>
    </cfRule>
    <cfRule type="cellIs" priority="4" dxfId="1" operator="equal" stopIfTrue="1">
      <formula>"Brak przychodów !!!"</formula>
    </cfRule>
  </conditionalFormatting>
  <conditionalFormatting sqref="AU39:AU70">
    <cfRule type="cellIs" priority="1" dxfId="1" operator="equal" stopIfTrue="1">
      <formula>"Przekroczenie kosztów !!!"</formula>
    </cfRule>
    <cfRule type="cellIs" priority="2" dxfId="0" operator="equal" stopIfTrue="1">
      <formula>"Niższe koszty !!!"</formula>
    </cfRule>
  </conditionalFormatting>
  <dataValidations count="1">
    <dataValidation type="list" allowBlank="1" showInputMessage="1" showErrorMessage="1" sqref="D15">
      <formula1>$D$104:$D$105</formula1>
    </dataValidation>
  </dataValidations>
  <hyperlinks>
    <hyperlink ref="D3" location="'Lista projektów'!A1" display="POWRÓT do Listy Projektów"/>
    <hyperlink ref="D5" location="Instrukcja!A1" display="POWRÓT do INSTRUKCJI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200" verticalDpi="2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Monika Chrzczonowicz</cp:lastModifiedBy>
  <cp:lastPrinted>2014-10-19T14:08:59Z</cp:lastPrinted>
  <dcterms:created xsi:type="dcterms:W3CDTF">2014-10-18T20:52:59Z</dcterms:created>
  <dcterms:modified xsi:type="dcterms:W3CDTF">2021-08-02T11:58:40Z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